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225" windowWidth="20115" windowHeight="10590" tabRatio="663" activeTab="2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<sst xmlns="http://schemas.openxmlformats.org/spreadsheetml/2006/main" count="439" uniqueCount="262">
  <si>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</si>
  <si>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</si>
  <si>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</si>
  <si>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</si>
  <si>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</si>
  <si>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</si>
  <si>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</si>
  <si>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</si>
  <si>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</si>
  <si>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</si>
  <si>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</si>
  <si>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</si>
  <si>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</si>
  <si>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</si>
  <si>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</si>
  <si>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</si>
  <si>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</si>
  <si>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</si>
  <si>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</si>
  <si>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</si>
  <si>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</si>
  <si>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</si>
  <si>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</si>
  <si>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</si>
  <si>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</si>
  <si>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</si>
  <si>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</si>
  <si>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</si>
  <si>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</si>
  <si>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</si>
  <si>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</si>
  <si>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</si>
  <si>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</si>
  <si>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</si>
  <si>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</si>
  <si>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</si>
  <si>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</si>
  <si>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</si>
  <si>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</si>
  <si>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</si>
  <si>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</si>
  <si>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</si>
  <si>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</si>
  <si>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</si>
  <si>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</si>
  <si>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</si>
  <si>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</si>
  <si>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</si>
  <si>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</si>
  <si>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</si>
  <si>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</si>
  <si>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</si>
  <si>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</si>
  <si>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</si>
  <si>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</si>
  <si>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</si>
  <si>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</si>
  <si>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</si>
  <si>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</si>
  <si>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</si>
  <si>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</si>
  <si>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</si>
  <si>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</si>
  <si>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</si>
  <si>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</si>
  <si>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</si>
  <si>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</si>
  <si>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</si>
  <si>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</si>
  <si>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</si>
  <si>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</si>
  <si>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</si>
  <si>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</si>
  <si>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</si>
  <si>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</si>
  <si>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</si>
  <si>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</si>
  <si>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</si>
  <si>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</si>
  <si>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</si>
  <si>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</si>
  <si>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</si>
  <si>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</si>
  <si>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</si>
  <si>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</si>
  <si>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</si>
  <si>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</si>
  <si>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</si>
  <si>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</si>
  <si>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</si>
  <si>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</si>
  <si>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</si>
  <si>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</si>
  <si>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</si>
  <si>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</si>
  <si>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</si>
  <si>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</si>
  <si>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</si>
  <si>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</si>
  <si>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</si>
  <si>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</si>
  <si>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</si>
  <si>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</si>
  <si>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</si>
  <si>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</si>
  <si>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</si>
  <si>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</si>
  <si>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</si>
  <si>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</si>
  <si>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</si>
  <si>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</si>
  <si>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</si>
  <si>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</si>
  <si>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</si>
  <si>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</si>
  <si>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</si>
  <si>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</si>
  <si>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</si>
  <si>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</si>
  <si>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</si>
  <si>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</si>
  <si>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</si>
  <si>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</si>
  <si>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</si>
  <si>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</si>
  <si>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</si>
  <si>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</si>
  <si>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</si>
  <si>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</si>
  <si>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</si>
  <si>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</si>
  <si>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</si>
  <si>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</si>
  <si>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</si>
  <si>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</si>
  <si>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</si>
  <si>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</si>
  <si>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</si>
  <si>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</si>
  <si>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</si>
  <si>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</si>
  <si>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</si>
  <si>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</si>
  <si>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</si>
  <si>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</si>
  <si>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</si>
  <si>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</si>
  <si>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</si>
  <si>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</si>
  <si>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</si>
  <si>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</si>
  <si>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</si>
  <si>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</si>
  <si>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</si>
  <si>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</si>
  <si>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</si>
  <si>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</si>
  <si>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</si>
  <si>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</si>
  <si>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</si>
  <si>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</si>
  <si>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</si>
  <si>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</si>
  <si>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</si>
  <si>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</si>
  <si>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</si>
  <si>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</si>
  <si>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</si>
  <si>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</si>
  <si>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</si>
  <si>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</si>
  <si>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</si>
  <si>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</si>
  <si>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</si>
  <si>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</si>
  <si>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</si>
  <si>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</si>
  <si>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</si>
  <si>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</si>
  <si>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</si>
  <si>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</si>
  <si>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</si>
  <si>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</si>
  <si>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</si>
  <si>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</si>
  <si>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</si>
  <si>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</si>
  <si>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</si>
  <si>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</si>
  <si>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</si>
  <si>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</si>
  <si>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</si>
  <si>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</si>
  <si>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</si>
  <si>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</si>
  <si>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</si>
  <si>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</si>
  <si>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</si>
  <si>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</si>
  <si>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</si>
  <si>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</si>
  <si>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</si>
  <si>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</si>
  <si>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</si>
  <si>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</si>
  <si>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</si>
  <si>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</si>
  <si>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</si>
  <si>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</si>
  <si>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</si>
  <si>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</si>
  <si>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</si>
  <si>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</si>
  <si>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</si>
  <si>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</si>
  <si>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</si>
  <si>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</si>
  <si>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</si>
  <si>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</si>
  <si>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</si>
  <si>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</si>
  <si>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</si>
  <si>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</si>
  <si>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</si>
  <si>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</si>
  <si>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</si>
  <si>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</si>
  <si>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</si>
  <si>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</si>
  <si>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</si>
  <si>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</si>
  <si>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</si>
  <si>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</si>
  <si>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</si>
  <si>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</si>
  <si>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</si>
  <si>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</si>
  <si>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</si>
  <si>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</si>
  <si>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</si>
  <si>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</si>
  <si>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</si>
  <si>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</si>
  <si>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</si>
  <si>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</si>
  <si>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</si>
  <si>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</si>
  <si>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</si>
  <si>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-</t>
  </si>
  <si>
    <t>電気事業</t>
  </si>
  <si>
    <t>工業用水道事業</t>
  </si>
  <si>
    <t>病院事業</t>
  </si>
  <si>
    <t>港湾施設整備事業</t>
  </si>
  <si>
    <t>臨海工業地帯造成事業</t>
  </si>
  <si>
    <t>流通業務団地造成事業</t>
  </si>
  <si>
    <t>特定環境保全公共下水道事業</t>
  </si>
  <si>
    <t>農業集落排水事業</t>
  </si>
  <si>
    <t>大分県土地開発公社</t>
  </si>
  <si>
    <t>大分県住宅供給公社</t>
  </si>
  <si>
    <t>大分高速鉄道保有（株）</t>
  </si>
  <si>
    <t>大分ブランドクリエイト（株）</t>
  </si>
  <si>
    <t>－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</si>
</sst>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8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8" fontId="0" fillId="0" borderId="60" xfId="48" applyNumberFormat="1" applyFont="1" applyBorder="1" applyAlignment="1">
      <alignment vertical="center"/>
    </xf>
    <xf numFmtId="218" fontId="0" fillId="0" borderId="62" xfId="48" applyNumberFormat="1" applyFont="1" applyBorder="1" applyAlignment="1">
      <alignment vertical="center"/>
    </xf>
    <xf numFmtId="217" fontId="0" fillId="0" borderId="63" xfId="48" applyNumberFormat="1" applyFont="1" applyBorder="1" applyAlignment="1">
      <alignment horizontal="right" vertical="center"/>
    </xf>
    <xf numFmtId="217" fontId="0" fillId="0" borderId="33" xfId="48" applyNumberFormat="1" applyFont="1" applyBorder="1" applyAlignment="1">
      <alignment horizontal="right" vertical="center"/>
    </xf>
    <xf numFmtId="218" fontId="0" fillId="0" borderId="62" xfId="48" applyNumberFormat="1" applyFill="1" applyBorder="1" applyAlignment="1">
      <alignment vertical="center"/>
    </xf>
    <xf numFmtId="217" fontId="0" fillId="0" borderId="60" xfId="48" applyNumberFormat="1" applyFill="1" applyBorder="1" applyAlignment="1">
      <alignment horizontal="right" vertical="center"/>
    </xf>
    <xf numFmtId="217" fontId="0" fillId="0" borderId="14" xfId="48" applyNumberFormat="1" applyFont="1" applyBorder="1" applyAlignment="1">
      <alignment horizontal="right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24" fontId="16" fillId="0" borderId="70" xfId="48" applyNumberFormat="1" applyFont="1" applyBorder="1" applyAlignment="1">
      <alignment vertical="center" textRotation="255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27" sqref="F27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/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56" t="s">
        <v>88</v>
      </c>
      <c r="B9" s="256" t="s">
        <v>90</v>
      </c>
      <c r="C9" s="55" t="s">
        <v>4</v>
      </c>
      <c r="D9" s="56"/>
      <c r="E9" s="56"/>
      <c r="F9" s="65">
        <v>125800</v>
      </c>
      <c r="G9" s="75">
        <f>F9/$F$27*100</f>
        <v>20.59877258824069</v>
      </c>
      <c r="H9" s="66">
        <v>121600</v>
      </c>
      <c r="I9" s="80">
        <f>(F9/H9-1)*100</f>
        <v>3.453947368421062</v>
      </c>
      <c r="K9" s="107"/>
    </row>
    <row r="10" spans="1:9" ht="18" customHeight="1">
      <c r="A10" s="257"/>
      <c r="B10" s="257"/>
      <c r="C10" s="7"/>
      <c r="D10" s="52" t="s">
        <v>23</v>
      </c>
      <c r="E10" s="53"/>
      <c r="F10" s="67">
        <v>38074</v>
      </c>
      <c r="G10" s="76">
        <f aca="true" t="shared" si="0" ref="G10:G27">F10/$F$27*100</f>
        <v>6.234321681436216</v>
      </c>
      <c r="H10" s="68">
        <v>37562</v>
      </c>
      <c r="I10" s="81">
        <f aca="true" t="shared" si="1" ref="I10:I27">(F10/H10-1)*100</f>
        <v>1.363079708215742</v>
      </c>
    </row>
    <row r="11" spans="1:9" ht="18" customHeight="1">
      <c r="A11" s="257"/>
      <c r="B11" s="257"/>
      <c r="C11" s="7"/>
      <c r="D11" s="16"/>
      <c r="E11" s="23" t="s">
        <v>24</v>
      </c>
      <c r="F11" s="69">
        <v>33731</v>
      </c>
      <c r="G11" s="77">
        <f t="shared" si="0"/>
        <v>5.523189174673662</v>
      </c>
      <c r="H11" s="70">
        <v>32312</v>
      </c>
      <c r="I11" s="82">
        <f t="shared" si="1"/>
        <v>4.3915573161673604</v>
      </c>
    </row>
    <row r="12" spans="1:9" ht="18" customHeight="1">
      <c r="A12" s="257"/>
      <c r="B12" s="257"/>
      <c r="C12" s="7"/>
      <c r="D12" s="16"/>
      <c r="E12" s="23" t="s">
        <v>25</v>
      </c>
      <c r="F12" s="69">
        <v>4117</v>
      </c>
      <c r="G12" s="77">
        <f t="shared" si="0"/>
        <v>0.6741267626851106</v>
      </c>
      <c r="H12" s="70">
        <v>4824</v>
      </c>
      <c r="I12" s="82">
        <f t="shared" si="1"/>
        <v>-14.655887230514097</v>
      </c>
    </row>
    <row r="13" spans="1:9" ht="18" customHeight="1">
      <c r="A13" s="257"/>
      <c r="B13" s="257"/>
      <c r="C13" s="7"/>
      <c r="D13" s="33"/>
      <c r="E13" s="23" t="s">
        <v>26</v>
      </c>
      <c r="F13" s="69">
        <v>226</v>
      </c>
      <c r="G13" s="77">
        <f t="shared" si="0"/>
        <v>0.037005744077443524</v>
      </c>
      <c r="H13" s="70">
        <v>426</v>
      </c>
      <c r="I13" s="82">
        <f t="shared" si="1"/>
        <v>-46.948356807511736</v>
      </c>
    </row>
    <row r="14" spans="1:9" ht="18" customHeight="1">
      <c r="A14" s="257"/>
      <c r="B14" s="257"/>
      <c r="C14" s="7"/>
      <c r="D14" s="61" t="s">
        <v>27</v>
      </c>
      <c r="E14" s="51"/>
      <c r="F14" s="65">
        <v>24414</v>
      </c>
      <c r="G14" s="75">
        <f t="shared" si="0"/>
        <v>3.9976028137464876</v>
      </c>
      <c r="H14" s="66">
        <v>21068</v>
      </c>
      <c r="I14" s="83">
        <f t="shared" si="1"/>
        <v>15.88190620846781</v>
      </c>
    </row>
    <row r="15" spans="1:9" ht="18" customHeight="1">
      <c r="A15" s="257"/>
      <c r="B15" s="257"/>
      <c r="C15" s="7"/>
      <c r="D15" s="16"/>
      <c r="E15" s="23" t="s">
        <v>28</v>
      </c>
      <c r="F15" s="69">
        <v>986</v>
      </c>
      <c r="G15" s="77">
        <f t="shared" si="0"/>
        <v>0.16144983920512973</v>
      </c>
      <c r="H15" s="70">
        <v>915</v>
      </c>
      <c r="I15" s="82">
        <f t="shared" si="1"/>
        <v>7.759562841530054</v>
      </c>
    </row>
    <row r="16" spans="1:11" ht="18" customHeight="1">
      <c r="A16" s="257"/>
      <c r="B16" s="257"/>
      <c r="C16" s="7"/>
      <c r="D16" s="16"/>
      <c r="E16" s="29" t="s">
        <v>29</v>
      </c>
      <c r="F16" s="67">
        <v>23428</v>
      </c>
      <c r="G16" s="76">
        <f t="shared" si="0"/>
        <v>3.8361529745413585</v>
      </c>
      <c r="H16" s="68">
        <v>20153</v>
      </c>
      <c r="I16" s="81">
        <f t="shared" si="1"/>
        <v>16.250682280553775</v>
      </c>
      <c r="K16" s="108"/>
    </row>
    <row r="17" spans="1:9" ht="18" customHeight="1">
      <c r="A17" s="257"/>
      <c r="B17" s="257"/>
      <c r="C17" s="7"/>
      <c r="D17" s="259" t="s">
        <v>30</v>
      </c>
      <c r="E17" s="260"/>
      <c r="F17" s="67">
        <v>35698</v>
      </c>
      <c r="G17" s="76">
        <f t="shared" si="0"/>
        <v>5.845270141931765</v>
      </c>
      <c r="H17" s="68">
        <v>34407</v>
      </c>
      <c r="I17" s="81">
        <f t="shared" si="1"/>
        <v>3.752143459179824</v>
      </c>
    </row>
    <row r="18" spans="1:9" ht="18" customHeight="1">
      <c r="A18" s="257"/>
      <c r="B18" s="257"/>
      <c r="C18" s="7"/>
      <c r="D18" s="261" t="s">
        <v>94</v>
      </c>
      <c r="E18" s="262"/>
      <c r="F18" s="69">
        <v>2350</v>
      </c>
      <c r="G18" s="77">
        <f t="shared" si="0"/>
        <v>0.3847942415132402</v>
      </c>
      <c r="H18" s="70">
        <v>2565</v>
      </c>
      <c r="I18" s="82">
        <f t="shared" si="1"/>
        <v>-8.382066276803124</v>
      </c>
    </row>
    <row r="19" spans="1:26" ht="18" customHeight="1">
      <c r="A19" s="257"/>
      <c r="B19" s="257"/>
      <c r="C19" s="10"/>
      <c r="D19" s="261" t="s">
        <v>95</v>
      </c>
      <c r="E19" s="262"/>
      <c r="F19" s="252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57"/>
      <c r="B20" s="257"/>
      <c r="C20" s="44" t="s">
        <v>5</v>
      </c>
      <c r="D20" s="43"/>
      <c r="E20" s="43"/>
      <c r="F20" s="69">
        <v>19642</v>
      </c>
      <c r="G20" s="77">
        <f t="shared" si="0"/>
        <v>3.216224890128963</v>
      </c>
      <c r="H20" s="70">
        <v>22209</v>
      </c>
      <c r="I20" s="82">
        <f t="shared" si="1"/>
        <v>-11.558377234454497</v>
      </c>
    </row>
    <row r="21" spans="1:9" ht="18" customHeight="1">
      <c r="A21" s="257"/>
      <c r="B21" s="257"/>
      <c r="C21" s="44" t="s">
        <v>6</v>
      </c>
      <c r="D21" s="43"/>
      <c r="E21" s="43"/>
      <c r="F21" s="69">
        <v>172800</v>
      </c>
      <c r="G21" s="77">
        <f t="shared" si="0"/>
        <v>28.29465741850549</v>
      </c>
      <c r="H21" s="70">
        <v>172000</v>
      </c>
      <c r="I21" s="82">
        <f t="shared" si="1"/>
        <v>0.46511627906977715</v>
      </c>
    </row>
    <row r="22" spans="1:9" ht="18" customHeight="1">
      <c r="A22" s="257"/>
      <c r="B22" s="257"/>
      <c r="C22" s="44" t="s">
        <v>31</v>
      </c>
      <c r="D22" s="43"/>
      <c r="E22" s="43"/>
      <c r="F22" s="69">
        <v>8081</v>
      </c>
      <c r="G22" s="77">
        <f t="shared" si="0"/>
        <v>1.3232009641142528</v>
      </c>
      <c r="H22" s="70">
        <v>7261</v>
      </c>
      <c r="I22" s="82">
        <f t="shared" si="1"/>
        <v>11.293210301611346</v>
      </c>
    </row>
    <row r="23" spans="1:9" ht="18" customHeight="1">
      <c r="A23" s="257"/>
      <c r="B23" s="257"/>
      <c r="C23" s="44" t="s">
        <v>7</v>
      </c>
      <c r="D23" s="43"/>
      <c r="E23" s="43"/>
      <c r="F23" s="69">
        <v>90006</v>
      </c>
      <c r="G23" s="77">
        <f t="shared" si="0"/>
        <v>14.737783192187532</v>
      </c>
      <c r="H23" s="70">
        <v>90876</v>
      </c>
      <c r="I23" s="82">
        <f t="shared" si="1"/>
        <v>-0.9573484748448435</v>
      </c>
    </row>
    <row r="24" spans="1:9" ht="18" customHeight="1">
      <c r="A24" s="257"/>
      <c r="B24" s="257"/>
      <c r="C24" s="44" t="s">
        <v>32</v>
      </c>
      <c r="D24" s="43"/>
      <c r="E24" s="43"/>
      <c r="F24" s="69">
        <v>2001</v>
      </c>
      <c r="G24" s="77">
        <f t="shared" si="0"/>
        <v>0.32764820309276327</v>
      </c>
      <c r="H24" s="70">
        <v>2198</v>
      </c>
      <c r="I24" s="82">
        <f t="shared" si="1"/>
        <v>-8.962693357597818</v>
      </c>
    </row>
    <row r="25" spans="1:9" ht="18" customHeight="1">
      <c r="A25" s="257"/>
      <c r="B25" s="257"/>
      <c r="C25" s="44" t="s">
        <v>8</v>
      </c>
      <c r="D25" s="43"/>
      <c r="E25" s="43"/>
      <c r="F25" s="69">
        <v>71093</v>
      </c>
      <c r="G25" s="77">
        <f t="shared" si="0"/>
        <v>11.640926388042887</v>
      </c>
      <c r="H25" s="70">
        <v>73180</v>
      </c>
      <c r="I25" s="82">
        <f t="shared" si="1"/>
        <v>-2.851872096201147</v>
      </c>
    </row>
    <row r="26" spans="1:9" ht="18" customHeight="1">
      <c r="A26" s="257"/>
      <c r="B26" s="257"/>
      <c r="C26" s="45" t="s">
        <v>9</v>
      </c>
      <c r="D26" s="46"/>
      <c r="E26" s="46"/>
      <c r="F26" s="71">
        <v>121293</v>
      </c>
      <c r="G26" s="78">
        <f t="shared" si="0"/>
        <v>19.860786355687424</v>
      </c>
      <c r="H26" s="72">
        <v>120638</v>
      </c>
      <c r="I26" s="84">
        <f t="shared" si="1"/>
        <v>0.5429466668877225</v>
      </c>
    </row>
    <row r="27" spans="1:9" ht="18" customHeight="1">
      <c r="A27" s="257"/>
      <c r="B27" s="258"/>
      <c r="C27" s="47" t="s">
        <v>10</v>
      </c>
      <c r="D27" s="31"/>
      <c r="E27" s="31"/>
      <c r="F27" s="73">
        <f>SUM(F9,F20:F26)</f>
        <v>610716</v>
      </c>
      <c r="G27" s="79">
        <f t="shared" si="0"/>
        <v>100</v>
      </c>
      <c r="H27" s="73">
        <f>SUM(H9,H20:H26)</f>
        <v>609962</v>
      </c>
      <c r="I27" s="85">
        <f t="shared" si="1"/>
        <v>0.12361425793738778</v>
      </c>
    </row>
    <row r="28" spans="1:9" ht="18" customHeight="1">
      <c r="A28" s="257"/>
      <c r="B28" s="256" t="s">
        <v>89</v>
      </c>
      <c r="C28" s="55" t="s">
        <v>11</v>
      </c>
      <c r="D28" s="56"/>
      <c r="E28" s="56"/>
      <c r="F28" s="65">
        <v>324992</v>
      </c>
      <c r="G28" s="75">
        <f>F28/$F$45*100</f>
        <v>53.21491495228552</v>
      </c>
      <c r="H28" s="65">
        <v>325006</v>
      </c>
      <c r="I28" s="86">
        <f>(F28/H28-1)*100</f>
        <v>-0.004307612782528114</v>
      </c>
    </row>
    <row r="29" spans="1:9" ht="18" customHeight="1">
      <c r="A29" s="257"/>
      <c r="B29" s="257"/>
      <c r="C29" s="7"/>
      <c r="D29" s="30" t="s">
        <v>12</v>
      </c>
      <c r="E29" s="43"/>
      <c r="F29" s="69">
        <v>155963</v>
      </c>
      <c r="G29" s="77">
        <f aca="true" t="shared" si="2" ref="G29:G45">F29/$F$45*100</f>
        <v>25.537729484735948</v>
      </c>
      <c r="H29" s="69">
        <v>157782</v>
      </c>
      <c r="I29" s="87">
        <f aca="true" t="shared" si="3" ref="I29:I45">(F29/H29-1)*100</f>
        <v>-1.1528564728549573</v>
      </c>
    </row>
    <row r="30" spans="1:9" ht="18" customHeight="1">
      <c r="A30" s="257"/>
      <c r="B30" s="257"/>
      <c r="C30" s="7"/>
      <c r="D30" s="30" t="s">
        <v>33</v>
      </c>
      <c r="E30" s="43"/>
      <c r="F30" s="69">
        <v>78516</v>
      </c>
      <c r="G30" s="77">
        <f t="shared" si="2"/>
        <v>12.856384964533433</v>
      </c>
      <c r="H30" s="69">
        <v>76406</v>
      </c>
      <c r="I30" s="87">
        <f t="shared" si="3"/>
        <v>2.7615632280187485</v>
      </c>
    </row>
    <row r="31" spans="1:9" ht="18" customHeight="1">
      <c r="A31" s="257"/>
      <c r="B31" s="257"/>
      <c r="C31" s="19"/>
      <c r="D31" s="30" t="s">
        <v>13</v>
      </c>
      <c r="E31" s="43"/>
      <c r="F31" s="69">
        <v>90513</v>
      </c>
      <c r="G31" s="77">
        <f t="shared" si="2"/>
        <v>14.820800503016132</v>
      </c>
      <c r="H31" s="69">
        <v>90818</v>
      </c>
      <c r="I31" s="87">
        <f t="shared" si="3"/>
        <v>-0.3358365081811976</v>
      </c>
    </row>
    <row r="32" spans="1:9" ht="18" customHeight="1">
      <c r="A32" s="257"/>
      <c r="B32" s="257"/>
      <c r="C32" s="50" t="s">
        <v>14</v>
      </c>
      <c r="D32" s="51"/>
      <c r="E32" s="51"/>
      <c r="F32" s="65">
        <v>158597</v>
      </c>
      <c r="G32" s="75">
        <f t="shared" si="2"/>
        <v>25.96902651969164</v>
      </c>
      <c r="H32" s="65">
        <v>157833</v>
      </c>
      <c r="I32" s="86">
        <f t="shared" si="3"/>
        <v>0.484055932536287</v>
      </c>
    </row>
    <row r="33" spans="1:9" ht="18" customHeight="1">
      <c r="A33" s="257"/>
      <c r="B33" s="257"/>
      <c r="C33" s="7"/>
      <c r="D33" s="30" t="s">
        <v>15</v>
      </c>
      <c r="E33" s="43"/>
      <c r="F33" s="69">
        <v>18496</v>
      </c>
      <c r="G33" s="77">
        <f t="shared" si="2"/>
        <v>3.028576294054847</v>
      </c>
      <c r="H33" s="69">
        <v>19596</v>
      </c>
      <c r="I33" s="87">
        <f t="shared" si="3"/>
        <v>-5.613390487854664</v>
      </c>
    </row>
    <row r="34" spans="1:9" ht="18" customHeight="1">
      <c r="A34" s="257"/>
      <c r="B34" s="257"/>
      <c r="C34" s="7"/>
      <c r="D34" s="30" t="s">
        <v>34</v>
      </c>
      <c r="E34" s="43"/>
      <c r="F34" s="69">
        <v>2153</v>
      </c>
      <c r="G34" s="77">
        <f t="shared" si="2"/>
        <v>0.3525370221183005</v>
      </c>
      <c r="H34" s="69">
        <v>2086</v>
      </c>
      <c r="I34" s="87">
        <f t="shared" si="3"/>
        <v>3.211888782358585</v>
      </c>
    </row>
    <row r="35" spans="1:9" ht="18" customHeight="1">
      <c r="A35" s="257"/>
      <c r="B35" s="257"/>
      <c r="C35" s="7"/>
      <c r="D35" s="30" t="s">
        <v>35</v>
      </c>
      <c r="E35" s="43"/>
      <c r="F35" s="69">
        <v>89867</v>
      </c>
      <c r="G35" s="77">
        <f t="shared" si="2"/>
        <v>14.715023022157597</v>
      </c>
      <c r="H35" s="69">
        <v>86854</v>
      </c>
      <c r="I35" s="87">
        <f t="shared" si="3"/>
        <v>3.469039998157819</v>
      </c>
    </row>
    <row r="36" spans="1:9" ht="18" customHeight="1">
      <c r="A36" s="257"/>
      <c r="B36" s="257"/>
      <c r="C36" s="7"/>
      <c r="D36" s="30" t="s">
        <v>36</v>
      </c>
      <c r="E36" s="43"/>
      <c r="F36" s="69">
        <v>100</v>
      </c>
      <c r="G36" s="77">
        <f t="shared" si="2"/>
        <v>0.016374223043116604</v>
      </c>
      <c r="H36" s="69">
        <v>222</v>
      </c>
      <c r="I36" s="87">
        <f t="shared" si="3"/>
        <v>-54.95495495495495</v>
      </c>
    </row>
    <row r="37" spans="1:9" ht="18" customHeight="1">
      <c r="A37" s="257"/>
      <c r="B37" s="257"/>
      <c r="C37" s="7"/>
      <c r="D37" s="30" t="s">
        <v>16</v>
      </c>
      <c r="E37" s="43"/>
      <c r="F37" s="69">
        <v>2905</v>
      </c>
      <c r="G37" s="77">
        <f t="shared" si="2"/>
        <v>0.47567117940253734</v>
      </c>
      <c r="H37" s="69">
        <v>3053</v>
      </c>
      <c r="I37" s="87">
        <f t="shared" si="3"/>
        <v>-4.847690795938419</v>
      </c>
    </row>
    <row r="38" spans="1:9" ht="18" customHeight="1">
      <c r="A38" s="257"/>
      <c r="B38" s="257"/>
      <c r="C38" s="19"/>
      <c r="D38" s="30" t="s">
        <v>37</v>
      </c>
      <c r="E38" s="43"/>
      <c r="F38" s="69">
        <v>44904</v>
      </c>
      <c r="G38" s="77">
        <f t="shared" si="2"/>
        <v>7.35268111528108</v>
      </c>
      <c r="H38" s="69">
        <v>45849</v>
      </c>
      <c r="I38" s="87">
        <f t="shared" si="3"/>
        <v>-2.0611136556958676</v>
      </c>
    </row>
    <row r="39" spans="1:9" ht="18" customHeight="1">
      <c r="A39" s="257"/>
      <c r="B39" s="257"/>
      <c r="C39" s="50" t="s">
        <v>17</v>
      </c>
      <c r="D39" s="51"/>
      <c r="E39" s="51"/>
      <c r="F39" s="65">
        <v>127127</v>
      </c>
      <c r="G39" s="75">
        <f t="shared" si="2"/>
        <v>20.816058528022847</v>
      </c>
      <c r="H39" s="65">
        <v>127123</v>
      </c>
      <c r="I39" s="86">
        <f t="shared" si="3"/>
        <v>0.0031465588445911408</v>
      </c>
    </row>
    <row r="40" spans="1:9" ht="18" customHeight="1">
      <c r="A40" s="257"/>
      <c r="B40" s="257"/>
      <c r="C40" s="7"/>
      <c r="D40" s="52" t="s">
        <v>18</v>
      </c>
      <c r="E40" s="53"/>
      <c r="F40" s="67">
        <v>115495</v>
      </c>
      <c r="G40" s="76">
        <f t="shared" si="2"/>
        <v>18.911408903647523</v>
      </c>
      <c r="H40" s="67">
        <v>115672</v>
      </c>
      <c r="I40" s="88">
        <f t="shared" si="3"/>
        <v>-0.15301888097378757</v>
      </c>
    </row>
    <row r="41" spans="1:9" ht="18" customHeight="1">
      <c r="A41" s="257"/>
      <c r="B41" s="257"/>
      <c r="C41" s="7"/>
      <c r="D41" s="16"/>
      <c r="E41" s="104" t="s">
        <v>92</v>
      </c>
      <c r="F41" s="69">
        <v>86071</v>
      </c>
      <c r="G41" s="77">
        <f t="shared" si="2"/>
        <v>14.093457515440894</v>
      </c>
      <c r="H41" s="69">
        <v>86030</v>
      </c>
      <c r="I41" s="89">
        <f t="shared" si="3"/>
        <v>0.04765779379285462</v>
      </c>
    </row>
    <row r="42" spans="1:9" ht="18" customHeight="1">
      <c r="A42" s="257"/>
      <c r="B42" s="257"/>
      <c r="C42" s="7"/>
      <c r="D42" s="33"/>
      <c r="E42" s="32" t="s">
        <v>38</v>
      </c>
      <c r="F42" s="69">
        <v>29424</v>
      </c>
      <c r="G42" s="77">
        <f t="shared" si="2"/>
        <v>4.817951388206629</v>
      </c>
      <c r="H42" s="69">
        <v>29642</v>
      </c>
      <c r="I42" s="89">
        <f t="shared" si="3"/>
        <v>-0.7354429525673001</v>
      </c>
    </row>
    <row r="43" spans="1:9" ht="18" customHeight="1">
      <c r="A43" s="257"/>
      <c r="B43" s="257"/>
      <c r="C43" s="7"/>
      <c r="D43" s="30" t="s">
        <v>39</v>
      </c>
      <c r="E43" s="54"/>
      <c r="F43" s="69">
        <v>11632</v>
      </c>
      <c r="G43" s="77">
        <f t="shared" si="2"/>
        <v>1.9046496243753233</v>
      </c>
      <c r="H43" s="69">
        <v>11451</v>
      </c>
      <c r="I43" s="89">
        <f t="shared" si="3"/>
        <v>1.5806479783424976</v>
      </c>
    </row>
    <row r="44" spans="1:9" ht="18" customHeight="1">
      <c r="A44" s="257"/>
      <c r="B44" s="257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58"/>
      <c r="B45" s="258"/>
      <c r="C45" s="11" t="s">
        <v>19</v>
      </c>
      <c r="D45" s="12"/>
      <c r="E45" s="12"/>
      <c r="F45" s="74">
        <f>SUM(F28,F32,F39)</f>
        <v>610716</v>
      </c>
      <c r="G45" s="85">
        <f t="shared" si="2"/>
        <v>100</v>
      </c>
      <c r="H45" s="74">
        <f>SUM(H28,H32,H39)</f>
        <v>609962</v>
      </c>
      <c r="I45" s="85">
        <f t="shared" si="3"/>
        <v>0.12361425793738778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300" verticalDpi="3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H13" sqref="H13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/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81" t="s">
        <v>49</v>
      </c>
      <c r="B6" s="282"/>
      <c r="C6" s="282"/>
      <c r="D6" s="282"/>
      <c r="E6" s="283"/>
      <c r="F6" s="263" t="s">
        <v>249</v>
      </c>
      <c r="G6" s="264"/>
      <c r="H6" s="263" t="s">
        <v>250</v>
      </c>
      <c r="I6" s="264"/>
      <c r="J6" s="263" t="s">
        <v>251</v>
      </c>
      <c r="K6" s="264"/>
      <c r="L6" s="263"/>
      <c r="M6" s="264"/>
      <c r="N6" s="263"/>
      <c r="O6" s="264"/>
    </row>
    <row r="7" spans="1:15" ht="15.75" customHeight="1">
      <c r="A7" s="284"/>
      <c r="B7" s="285"/>
      <c r="C7" s="285"/>
      <c r="D7" s="285"/>
      <c r="E7" s="286"/>
      <c r="F7" s="109" t="s">
        <v>246</v>
      </c>
      <c r="G7" s="38" t="s">
        <v>2</v>
      </c>
      <c r="H7" s="109" t="s">
        <v>246</v>
      </c>
      <c r="I7" s="38" t="s">
        <v>2</v>
      </c>
      <c r="J7" s="109" t="s">
        <v>246</v>
      </c>
      <c r="K7" s="38" t="s">
        <v>2</v>
      </c>
      <c r="L7" s="109" t="s">
        <v>246</v>
      </c>
      <c r="M7" s="38" t="s">
        <v>2</v>
      </c>
      <c r="N7" s="109" t="s">
        <v>246</v>
      </c>
      <c r="O7" s="38" t="s">
        <v>2</v>
      </c>
    </row>
    <row r="8" spans="1:25" ht="15.75" customHeight="1">
      <c r="A8" s="271" t="s">
        <v>83</v>
      </c>
      <c r="B8" s="55" t="s">
        <v>50</v>
      </c>
      <c r="C8" s="56"/>
      <c r="D8" s="56"/>
      <c r="E8" s="93" t="s">
        <v>41</v>
      </c>
      <c r="F8" s="110">
        <v>2555</v>
      </c>
      <c r="G8" s="111">
        <v>2362</v>
      </c>
      <c r="H8" s="110">
        <v>2473</v>
      </c>
      <c r="I8" s="112">
        <v>2592</v>
      </c>
      <c r="J8" s="110">
        <v>14842</v>
      </c>
      <c r="K8" s="113">
        <v>14587</v>
      </c>
      <c r="L8" s="110"/>
      <c r="M8" s="112"/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75" customHeight="1">
      <c r="A9" s="293"/>
      <c r="B9" s="8"/>
      <c r="C9" s="30" t="s">
        <v>51</v>
      </c>
      <c r="D9" s="43"/>
      <c r="E9" s="91" t="s">
        <v>42</v>
      </c>
      <c r="F9" s="70">
        <v>2554</v>
      </c>
      <c r="G9" s="115">
        <v>2362</v>
      </c>
      <c r="H9" s="70">
        <v>2473</v>
      </c>
      <c r="I9" s="116">
        <v>2592</v>
      </c>
      <c r="J9" s="70">
        <v>14840</v>
      </c>
      <c r="K9" s="117">
        <v>14585</v>
      </c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75" customHeight="1">
      <c r="A10" s="293"/>
      <c r="B10" s="10"/>
      <c r="C10" s="30" t="s">
        <v>52</v>
      </c>
      <c r="D10" s="43"/>
      <c r="E10" s="91" t="s">
        <v>43</v>
      </c>
      <c r="F10" s="70">
        <v>0.3</v>
      </c>
      <c r="G10" s="115">
        <v>0</v>
      </c>
      <c r="H10" s="70">
        <v>0.3</v>
      </c>
      <c r="I10" s="116">
        <v>0</v>
      </c>
      <c r="J10" s="118">
        <v>2</v>
      </c>
      <c r="K10" s="119">
        <v>2</v>
      </c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75" customHeight="1">
      <c r="A11" s="293"/>
      <c r="B11" s="50" t="s">
        <v>53</v>
      </c>
      <c r="C11" s="63"/>
      <c r="D11" s="63"/>
      <c r="E11" s="90" t="s">
        <v>44</v>
      </c>
      <c r="F11" s="120">
        <v>2268</v>
      </c>
      <c r="G11" s="121">
        <v>2179</v>
      </c>
      <c r="H11" s="120">
        <v>1918</v>
      </c>
      <c r="I11" s="122">
        <v>1973</v>
      </c>
      <c r="J11" s="120">
        <v>14609</v>
      </c>
      <c r="K11" s="123">
        <v>14454</v>
      </c>
      <c r="L11" s="120"/>
      <c r="M11" s="122"/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75" customHeight="1">
      <c r="A12" s="293"/>
      <c r="B12" s="7"/>
      <c r="C12" s="30" t="s">
        <v>54</v>
      </c>
      <c r="D12" s="43"/>
      <c r="E12" s="91" t="s">
        <v>45</v>
      </c>
      <c r="F12" s="70">
        <v>2267</v>
      </c>
      <c r="G12" s="115">
        <v>2179</v>
      </c>
      <c r="H12" s="120">
        <v>1918</v>
      </c>
      <c r="I12" s="116">
        <v>1973</v>
      </c>
      <c r="J12" s="120">
        <v>14607</v>
      </c>
      <c r="K12" s="117">
        <v>14452</v>
      </c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75" customHeight="1">
      <c r="A13" s="293"/>
      <c r="B13" s="8"/>
      <c r="C13" s="52" t="s">
        <v>55</v>
      </c>
      <c r="D13" s="53"/>
      <c r="E13" s="95" t="s">
        <v>46</v>
      </c>
      <c r="F13" s="67">
        <v>0.3</v>
      </c>
      <c r="G13" s="124">
        <v>0</v>
      </c>
      <c r="H13" s="118">
        <v>0.3</v>
      </c>
      <c r="I13" s="119">
        <v>0</v>
      </c>
      <c r="J13" s="118">
        <v>2</v>
      </c>
      <c r="K13" s="119">
        <v>2</v>
      </c>
      <c r="L13" s="68"/>
      <c r="M13" s="125"/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75" customHeight="1">
      <c r="A14" s="293"/>
      <c r="B14" s="44" t="s">
        <v>56</v>
      </c>
      <c r="C14" s="43"/>
      <c r="D14" s="43"/>
      <c r="E14" s="91" t="s">
        <v>97</v>
      </c>
      <c r="F14" s="69">
        <f>F9-F12</f>
        <v>287</v>
      </c>
      <c r="G14" s="127">
        <f aca="true" t="shared" si="0" ref="G14:O15">G9-G12</f>
        <v>183</v>
      </c>
      <c r="H14" s="69">
        <f t="shared" si="0"/>
        <v>555</v>
      </c>
      <c r="I14" s="127">
        <f t="shared" si="0"/>
        <v>619</v>
      </c>
      <c r="J14" s="69">
        <f t="shared" si="0"/>
        <v>233</v>
      </c>
      <c r="K14" s="127">
        <f t="shared" si="0"/>
        <v>133</v>
      </c>
      <c r="L14" s="69">
        <f t="shared" si="0"/>
        <v>0</v>
      </c>
      <c r="M14" s="127">
        <f t="shared" si="0"/>
        <v>0</v>
      </c>
      <c r="N14" s="69">
        <f t="shared" si="0"/>
        <v>0</v>
      </c>
      <c r="O14" s="127">
        <f t="shared" si="0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75" customHeight="1">
      <c r="A15" s="293"/>
      <c r="B15" s="44" t="s">
        <v>57</v>
      </c>
      <c r="C15" s="43"/>
      <c r="D15" s="43"/>
      <c r="E15" s="91" t="s">
        <v>98</v>
      </c>
      <c r="F15" s="69">
        <f>F10-F13</f>
        <v>0</v>
      </c>
      <c r="G15" s="127">
        <f t="shared" si="0"/>
        <v>0</v>
      </c>
      <c r="H15" s="69">
        <f t="shared" si="0"/>
        <v>0</v>
      </c>
      <c r="I15" s="127">
        <f t="shared" si="0"/>
        <v>0</v>
      </c>
      <c r="J15" s="69">
        <f t="shared" si="0"/>
        <v>0</v>
      </c>
      <c r="K15" s="127">
        <f t="shared" si="0"/>
        <v>0</v>
      </c>
      <c r="L15" s="69">
        <f t="shared" si="0"/>
        <v>0</v>
      </c>
      <c r="M15" s="127">
        <f t="shared" si="0"/>
        <v>0</v>
      </c>
      <c r="N15" s="69">
        <f t="shared" si="0"/>
        <v>0</v>
      </c>
      <c r="O15" s="127">
        <f t="shared" si="0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75" customHeight="1">
      <c r="A16" s="293"/>
      <c r="B16" s="44" t="s">
        <v>58</v>
      </c>
      <c r="C16" s="43"/>
      <c r="D16" s="43"/>
      <c r="E16" s="91" t="s">
        <v>99</v>
      </c>
      <c r="F16" s="67">
        <f>F8-F11</f>
        <v>287</v>
      </c>
      <c r="G16" s="124">
        <f aca="true" t="shared" si="1" ref="G16:O16">G8-G11</f>
        <v>183</v>
      </c>
      <c r="H16" s="67">
        <f t="shared" si="1"/>
        <v>555</v>
      </c>
      <c r="I16" s="124">
        <f t="shared" si="1"/>
        <v>619</v>
      </c>
      <c r="J16" s="67">
        <f t="shared" si="1"/>
        <v>233</v>
      </c>
      <c r="K16" s="124">
        <f t="shared" si="1"/>
        <v>133</v>
      </c>
      <c r="L16" s="67">
        <f t="shared" si="1"/>
        <v>0</v>
      </c>
      <c r="M16" s="124">
        <f t="shared" si="1"/>
        <v>0</v>
      </c>
      <c r="N16" s="67">
        <f t="shared" si="1"/>
        <v>0</v>
      </c>
      <c r="O16" s="124">
        <f t="shared" si="1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75" customHeight="1">
      <c r="A17" s="293"/>
      <c r="B17" s="44" t="s">
        <v>59</v>
      </c>
      <c r="C17" s="43"/>
      <c r="D17" s="43"/>
      <c r="E17" s="34"/>
      <c r="F17" s="69">
        <v>0</v>
      </c>
      <c r="G17" s="127">
        <v>0</v>
      </c>
      <c r="H17" s="118">
        <v>0</v>
      </c>
      <c r="I17" s="119">
        <v>0</v>
      </c>
      <c r="J17" s="70" t="s">
        <v>248</v>
      </c>
      <c r="K17" s="117">
        <v>196</v>
      </c>
      <c r="L17" s="70"/>
      <c r="M17" s="116"/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75" customHeight="1">
      <c r="A18" s="294"/>
      <c r="B18" s="47" t="s">
        <v>60</v>
      </c>
      <c r="C18" s="31"/>
      <c r="D18" s="31"/>
      <c r="E18" s="17"/>
      <c r="F18" s="129">
        <v>0</v>
      </c>
      <c r="G18" s="130">
        <v>0</v>
      </c>
      <c r="H18" s="131">
        <v>0</v>
      </c>
      <c r="I18" s="132">
        <v>0</v>
      </c>
      <c r="J18" s="131">
        <v>0</v>
      </c>
      <c r="K18" s="132">
        <v>0</v>
      </c>
      <c r="L18" s="131"/>
      <c r="M18" s="132"/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75" customHeight="1">
      <c r="A19" s="293" t="s">
        <v>84</v>
      </c>
      <c r="B19" s="50" t="s">
        <v>61</v>
      </c>
      <c r="C19" s="51"/>
      <c r="D19" s="51"/>
      <c r="E19" s="96"/>
      <c r="F19" s="65">
        <v>452</v>
      </c>
      <c r="G19" s="134">
        <v>642</v>
      </c>
      <c r="H19" s="66">
        <v>928</v>
      </c>
      <c r="I19" s="135">
        <v>2592</v>
      </c>
      <c r="J19" s="66">
        <v>937</v>
      </c>
      <c r="K19" s="136">
        <v>1326</v>
      </c>
      <c r="L19" s="66"/>
      <c r="M19" s="135"/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75" customHeight="1">
      <c r="A20" s="293"/>
      <c r="B20" s="19"/>
      <c r="C20" s="30" t="s">
        <v>62</v>
      </c>
      <c r="D20" s="43"/>
      <c r="E20" s="91"/>
      <c r="F20" s="69">
        <v>0</v>
      </c>
      <c r="G20" s="127">
        <v>0</v>
      </c>
      <c r="H20" s="70">
        <v>0</v>
      </c>
      <c r="I20" s="116">
        <v>0</v>
      </c>
      <c r="J20" s="70">
        <v>468</v>
      </c>
      <c r="K20" s="119">
        <v>660</v>
      </c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75" customHeight="1">
      <c r="A21" s="293"/>
      <c r="B21" s="9" t="s">
        <v>63</v>
      </c>
      <c r="C21" s="63"/>
      <c r="D21" s="63"/>
      <c r="E21" s="90" t="s">
        <v>100</v>
      </c>
      <c r="F21" s="137">
        <v>452</v>
      </c>
      <c r="G21" s="138">
        <v>642</v>
      </c>
      <c r="H21" s="120">
        <v>928</v>
      </c>
      <c r="I21" s="122">
        <v>2592</v>
      </c>
      <c r="J21" s="120">
        <v>937</v>
      </c>
      <c r="K21" s="123">
        <v>1326</v>
      </c>
      <c r="L21" s="120"/>
      <c r="M21" s="122"/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75" customHeight="1">
      <c r="A22" s="293"/>
      <c r="B22" s="50" t="s">
        <v>64</v>
      </c>
      <c r="C22" s="51"/>
      <c r="D22" s="51"/>
      <c r="E22" s="96" t="s">
        <v>101</v>
      </c>
      <c r="F22" s="65">
        <v>2232</v>
      </c>
      <c r="G22" s="134">
        <v>1962</v>
      </c>
      <c r="H22" s="66">
        <v>3085</v>
      </c>
      <c r="I22" s="135">
        <v>4328</v>
      </c>
      <c r="J22" s="66">
        <v>2925</v>
      </c>
      <c r="K22" s="136">
        <v>2437</v>
      </c>
      <c r="L22" s="66"/>
      <c r="M22" s="135"/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75" customHeight="1">
      <c r="A23" s="293"/>
      <c r="B23" s="7" t="s">
        <v>65</v>
      </c>
      <c r="C23" s="52" t="s">
        <v>66</v>
      </c>
      <c r="D23" s="53"/>
      <c r="E23" s="95"/>
      <c r="F23" s="67">
        <v>338</v>
      </c>
      <c r="G23" s="124">
        <v>350</v>
      </c>
      <c r="H23" s="68">
        <v>368</v>
      </c>
      <c r="I23" s="125">
        <v>357</v>
      </c>
      <c r="J23" s="68">
        <v>988</v>
      </c>
      <c r="K23" s="126">
        <v>1193</v>
      </c>
      <c r="L23" s="68"/>
      <c r="M23" s="125"/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75" customHeight="1">
      <c r="A24" s="293"/>
      <c r="B24" s="44" t="s">
        <v>102</v>
      </c>
      <c r="C24" s="43"/>
      <c r="D24" s="43"/>
      <c r="E24" s="91" t="s">
        <v>103</v>
      </c>
      <c r="F24" s="69">
        <f>F21-F22</f>
        <v>-1780</v>
      </c>
      <c r="G24" s="127">
        <f aca="true" t="shared" si="2" ref="G24:O24">G21-G22</f>
        <v>-1320</v>
      </c>
      <c r="H24" s="69">
        <f t="shared" si="2"/>
        <v>-2157</v>
      </c>
      <c r="I24" s="127">
        <f t="shared" si="2"/>
        <v>-1736</v>
      </c>
      <c r="J24" s="69">
        <f t="shared" si="2"/>
        <v>-1988</v>
      </c>
      <c r="K24" s="127">
        <f t="shared" si="2"/>
        <v>-1111</v>
      </c>
      <c r="L24" s="69">
        <f t="shared" si="2"/>
        <v>0</v>
      </c>
      <c r="M24" s="127">
        <f t="shared" si="2"/>
        <v>0</v>
      </c>
      <c r="N24" s="69">
        <f t="shared" si="2"/>
        <v>0</v>
      </c>
      <c r="O24" s="127">
        <f t="shared" si="2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75" customHeight="1">
      <c r="A25" s="293"/>
      <c r="B25" s="101" t="s">
        <v>67</v>
      </c>
      <c r="C25" s="53"/>
      <c r="D25" s="53"/>
      <c r="E25" s="295" t="s">
        <v>104</v>
      </c>
      <c r="F25" s="276">
        <v>1780</v>
      </c>
      <c r="G25" s="269">
        <v>1320</v>
      </c>
      <c r="H25" s="267">
        <v>2157</v>
      </c>
      <c r="I25" s="269">
        <v>1736</v>
      </c>
      <c r="J25" s="267">
        <v>1988</v>
      </c>
      <c r="K25" s="269">
        <v>1111</v>
      </c>
      <c r="L25" s="267"/>
      <c r="M25" s="269"/>
      <c r="N25" s="267"/>
      <c r="O25" s="269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75" customHeight="1">
      <c r="A26" s="293"/>
      <c r="B26" s="9" t="s">
        <v>68</v>
      </c>
      <c r="C26" s="63"/>
      <c r="D26" s="63"/>
      <c r="E26" s="296"/>
      <c r="F26" s="277"/>
      <c r="G26" s="270"/>
      <c r="H26" s="268"/>
      <c r="I26" s="270"/>
      <c r="J26" s="268"/>
      <c r="K26" s="270"/>
      <c r="L26" s="268"/>
      <c r="M26" s="270"/>
      <c r="N26" s="268"/>
      <c r="O26" s="270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75" customHeight="1">
      <c r="A27" s="294"/>
      <c r="B27" s="47" t="s">
        <v>105</v>
      </c>
      <c r="C27" s="31"/>
      <c r="D27" s="31"/>
      <c r="E27" s="92" t="s">
        <v>106</v>
      </c>
      <c r="F27" s="73">
        <f>F24+F25</f>
        <v>0</v>
      </c>
      <c r="G27" s="139">
        <f aca="true" t="shared" si="3" ref="G27:O27">G24+G25</f>
        <v>0</v>
      </c>
      <c r="H27" s="73">
        <f t="shared" si="3"/>
        <v>0</v>
      </c>
      <c r="I27" s="139">
        <f t="shared" si="3"/>
        <v>0</v>
      </c>
      <c r="J27" s="73">
        <f t="shared" si="3"/>
        <v>0</v>
      </c>
      <c r="K27" s="139">
        <f t="shared" si="3"/>
        <v>0</v>
      </c>
      <c r="L27" s="73">
        <f t="shared" si="3"/>
        <v>0</v>
      </c>
      <c r="M27" s="139">
        <f t="shared" si="3"/>
        <v>0</v>
      </c>
      <c r="N27" s="73">
        <f t="shared" si="3"/>
        <v>0</v>
      </c>
      <c r="O27" s="139">
        <f t="shared" si="3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75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75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107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5.75" customHeight="1">
      <c r="A30" s="287" t="s">
        <v>69</v>
      </c>
      <c r="B30" s="288"/>
      <c r="C30" s="288"/>
      <c r="D30" s="288"/>
      <c r="E30" s="289"/>
      <c r="F30" s="265" t="s">
        <v>252</v>
      </c>
      <c r="G30" s="266"/>
      <c r="H30" s="265" t="s">
        <v>253</v>
      </c>
      <c r="I30" s="266"/>
      <c r="J30" s="265" t="s">
        <v>254</v>
      </c>
      <c r="K30" s="266"/>
      <c r="L30" s="265" t="s">
        <v>255</v>
      </c>
      <c r="M30" s="266"/>
      <c r="N30" s="265" t="s">
        <v>256</v>
      </c>
      <c r="O30" s="266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5.75" customHeight="1">
      <c r="A31" s="290"/>
      <c r="B31" s="291"/>
      <c r="C31" s="291"/>
      <c r="D31" s="291"/>
      <c r="E31" s="292"/>
      <c r="F31" s="109" t="s">
        <v>246</v>
      </c>
      <c r="G31" s="143" t="s">
        <v>2</v>
      </c>
      <c r="H31" s="109" t="s">
        <v>246</v>
      </c>
      <c r="I31" s="143" t="s">
        <v>2</v>
      </c>
      <c r="J31" s="109" t="s">
        <v>246</v>
      </c>
      <c r="K31" s="144" t="s">
        <v>2</v>
      </c>
      <c r="L31" s="109" t="s">
        <v>246</v>
      </c>
      <c r="M31" s="143" t="s">
        <v>2</v>
      </c>
      <c r="N31" s="109" t="s">
        <v>246</v>
      </c>
      <c r="O31" s="145" t="s">
        <v>2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271" t="s">
        <v>85</v>
      </c>
      <c r="B32" s="55" t="s">
        <v>50</v>
      </c>
      <c r="C32" s="56"/>
      <c r="D32" s="56"/>
      <c r="E32" s="15" t="s">
        <v>41</v>
      </c>
      <c r="F32" s="66">
        <v>1368</v>
      </c>
      <c r="G32" s="147">
        <v>1259</v>
      </c>
      <c r="H32" s="110">
        <v>32</v>
      </c>
      <c r="I32" s="112">
        <v>699</v>
      </c>
      <c r="J32" s="110">
        <v>790</v>
      </c>
      <c r="K32" s="113">
        <v>778</v>
      </c>
      <c r="L32" s="66">
        <v>0</v>
      </c>
      <c r="M32" s="147">
        <v>0</v>
      </c>
      <c r="N32" s="110">
        <v>0</v>
      </c>
      <c r="O32" s="148">
        <v>0</v>
      </c>
      <c r="P32" s="147"/>
      <c r="Q32" s="147"/>
      <c r="R32" s="147"/>
      <c r="S32" s="147"/>
      <c r="T32" s="149"/>
      <c r="U32" s="149"/>
      <c r="V32" s="147"/>
      <c r="W32" s="147"/>
      <c r="X32" s="149"/>
      <c r="Y32" s="149"/>
    </row>
    <row r="33" spans="1:25" ht="15.75" customHeight="1">
      <c r="A33" s="272"/>
      <c r="B33" s="8"/>
      <c r="C33" s="52" t="s">
        <v>70</v>
      </c>
      <c r="D33" s="53"/>
      <c r="E33" s="99"/>
      <c r="F33" s="68">
        <v>1343</v>
      </c>
      <c r="G33" s="150">
        <v>1238</v>
      </c>
      <c r="H33" s="68">
        <v>0</v>
      </c>
      <c r="I33" s="125">
        <v>0</v>
      </c>
      <c r="J33" s="68">
        <v>790</v>
      </c>
      <c r="K33" s="126">
        <v>778</v>
      </c>
      <c r="L33" s="68">
        <v>0</v>
      </c>
      <c r="M33" s="150">
        <v>0</v>
      </c>
      <c r="N33" s="68">
        <v>0</v>
      </c>
      <c r="O33" s="124">
        <v>0</v>
      </c>
      <c r="P33" s="147"/>
      <c r="Q33" s="147"/>
      <c r="R33" s="147"/>
      <c r="S33" s="147"/>
      <c r="T33" s="149"/>
      <c r="U33" s="149"/>
      <c r="V33" s="147"/>
      <c r="W33" s="147"/>
      <c r="X33" s="149"/>
      <c r="Y33" s="149"/>
    </row>
    <row r="34" spans="1:25" ht="15.75" customHeight="1">
      <c r="A34" s="272"/>
      <c r="B34" s="8"/>
      <c r="C34" s="24"/>
      <c r="D34" s="30" t="s">
        <v>71</v>
      </c>
      <c r="E34" s="94"/>
      <c r="F34" s="70">
        <v>1343</v>
      </c>
      <c r="G34" s="115">
        <v>1238</v>
      </c>
      <c r="H34" s="70">
        <v>0</v>
      </c>
      <c r="I34" s="116">
        <v>0</v>
      </c>
      <c r="J34" s="70">
        <v>790</v>
      </c>
      <c r="K34" s="117">
        <v>778</v>
      </c>
      <c r="L34" s="70">
        <v>0</v>
      </c>
      <c r="M34" s="115">
        <v>0</v>
      </c>
      <c r="N34" s="70">
        <v>0</v>
      </c>
      <c r="O34" s="127">
        <v>0</v>
      </c>
      <c r="P34" s="147"/>
      <c r="Q34" s="147"/>
      <c r="R34" s="147"/>
      <c r="S34" s="147"/>
      <c r="T34" s="149"/>
      <c r="U34" s="149"/>
      <c r="V34" s="147"/>
      <c r="W34" s="147"/>
      <c r="X34" s="149"/>
      <c r="Y34" s="149"/>
    </row>
    <row r="35" spans="1:25" ht="15.75" customHeight="1">
      <c r="A35" s="272"/>
      <c r="B35" s="10"/>
      <c r="C35" s="62" t="s">
        <v>72</v>
      </c>
      <c r="D35" s="63"/>
      <c r="E35" s="100"/>
      <c r="F35" s="120">
        <v>25</v>
      </c>
      <c r="G35" s="121">
        <v>21</v>
      </c>
      <c r="H35" s="120">
        <v>32</v>
      </c>
      <c r="I35" s="122">
        <v>699</v>
      </c>
      <c r="J35" s="151"/>
      <c r="K35" s="152">
        <v>0</v>
      </c>
      <c r="L35" s="120">
        <v>0</v>
      </c>
      <c r="M35" s="121">
        <v>0</v>
      </c>
      <c r="N35" s="120">
        <v>0</v>
      </c>
      <c r="O35" s="138">
        <v>0</v>
      </c>
      <c r="P35" s="147"/>
      <c r="Q35" s="147"/>
      <c r="R35" s="147"/>
      <c r="S35" s="147"/>
      <c r="T35" s="149"/>
      <c r="U35" s="149"/>
      <c r="V35" s="147"/>
      <c r="W35" s="147"/>
      <c r="X35" s="149"/>
      <c r="Y35" s="149"/>
    </row>
    <row r="36" spans="1:25" ht="15.75" customHeight="1">
      <c r="A36" s="272"/>
      <c r="B36" s="50" t="s">
        <v>53</v>
      </c>
      <c r="C36" s="51"/>
      <c r="D36" s="51"/>
      <c r="E36" s="15" t="s">
        <v>42</v>
      </c>
      <c r="F36" s="65">
        <v>405</v>
      </c>
      <c r="G36" s="124">
        <v>488</v>
      </c>
      <c r="H36" s="66">
        <v>32</v>
      </c>
      <c r="I36" s="135">
        <v>699</v>
      </c>
      <c r="J36" s="66">
        <v>790</v>
      </c>
      <c r="K36" s="136">
        <v>778</v>
      </c>
      <c r="L36" s="66">
        <v>0</v>
      </c>
      <c r="M36" s="147">
        <v>0</v>
      </c>
      <c r="N36" s="66">
        <v>0</v>
      </c>
      <c r="O36" s="134">
        <v>0</v>
      </c>
      <c r="P36" s="147"/>
      <c r="Q36" s="147"/>
      <c r="R36" s="147"/>
      <c r="S36" s="147"/>
      <c r="T36" s="147"/>
      <c r="U36" s="147"/>
      <c r="V36" s="147"/>
      <c r="W36" s="147"/>
      <c r="X36" s="149"/>
      <c r="Y36" s="149"/>
    </row>
    <row r="37" spans="1:25" ht="15.75" customHeight="1">
      <c r="A37" s="272"/>
      <c r="B37" s="8"/>
      <c r="C37" s="30" t="s">
        <v>73</v>
      </c>
      <c r="D37" s="43"/>
      <c r="E37" s="94"/>
      <c r="F37" s="69">
        <v>305</v>
      </c>
      <c r="G37" s="127">
        <v>365</v>
      </c>
      <c r="H37" s="70">
        <v>6</v>
      </c>
      <c r="I37" s="116">
        <v>5</v>
      </c>
      <c r="J37" s="70">
        <v>18</v>
      </c>
      <c r="K37" s="117">
        <v>18</v>
      </c>
      <c r="L37" s="70">
        <v>0</v>
      </c>
      <c r="M37" s="115">
        <v>0</v>
      </c>
      <c r="N37" s="70">
        <v>0</v>
      </c>
      <c r="O37" s="127">
        <v>0</v>
      </c>
      <c r="P37" s="147"/>
      <c r="Q37" s="147"/>
      <c r="R37" s="147"/>
      <c r="S37" s="147"/>
      <c r="T37" s="147"/>
      <c r="U37" s="147"/>
      <c r="V37" s="147"/>
      <c r="W37" s="147"/>
      <c r="X37" s="149"/>
      <c r="Y37" s="149"/>
    </row>
    <row r="38" spans="1:25" ht="15.75" customHeight="1">
      <c r="A38" s="272"/>
      <c r="B38" s="10"/>
      <c r="C38" s="30" t="s">
        <v>74</v>
      </c>
      <c r="D38" s="43"/>
      <c r="E38" s="94"/>
      <c r="F38" s="69">
        <v>101</v>
      </c>
      <c r="G38" s="127">
        <v>123</v>
      </c>
      <c r="H38" s="70">
        <v>26</v>
      </c>
      <c r="I38" s="116">
        <v>694</v>
      </c>
      <c r="J38" s="70">
        <v>772</v>
      </c>
      <c r="K38" s="152">
        <v>760</v>
      </c>
      <c r="L38" s="70">
        <v>0</v>
      </c>
      <c r="M38" s="115">
        <v>0</v>
      </c>
      <c r="N38" s="70">
        <v>0</v>
      </c>
      <c r="O38" s="127">
        <v>0</v>
      </c>
      <c r="P38" s="147"/>
      <c r="Q38" s="147"/>
      <c r="R38" s="149"/>
      <c r="S38" s="149"/>
      <c r="T38" s="147"/>
      <c r="U38" s="147"/>
      <c r="V38" s="147"/>
      <c r="W38" s="147"/>
      <c r="X38" s="149"/>
      <c r="Y38" s="149"/>
    </row>
    <row r="39" spans="1:25" ht="15.75" customHeight="1">
      <c r="A39" s="273"/>
      <c r="B39" s="11" t="s">
        <v>75</v>
      </c>
      <c r="C39" s="12"/>
      <c r="D39" s="12"/>
      <c r="E39" s="98" t="s">
        <v>108</v>
      </c>
      <c r="F39" s="73">
        <f>F32-F36</f>
        <v>963</v>
      </c>
      <c r="G39" s="139">
        <f aca="true" t="shared" si="4" ref="G39:O39">G32-G36</f>
        <v>771</v>
      </c>
      <c r="H39" s="73">
        <f t="shared" si="4"/>
        <v>0</v>
      </c>
      <c r="I39" s="139">
        <f t="shared" si="4"/>
        <v>0</v>
      </c>
      <c r="J39" s="73">
        <f t="shared" si="4"/>
        <v>0</v>
      </c>
      <c r="K39" s="139">
        <f t="shared" si="4"/>
        <v>0</v>
      </c>
      <c r="L39" s="73">
        <f t="shared" si="4"/>
        <v>0</v>
      </c>
      <c r="M39" s="139">
        <f t="shared" si="4"/>
        <v>0</v>
      </c>
      <c r="N39" s="73">
        <f t="shared" si="4"/>
        <v>0</v>
      </c>
      <c r="O39" s="139">
        <f t="shared" si="4"/>
        <v>0</v>
      </c>
      <c r="P39" s="147"/>
      <c r="Q39" s="147"/>
      <c r="R39" s="147"/>
      <c r="S39" s="147"/>
      <c r="T39" s="147"/>
      <c r="U39" s="147"/>
      <c r="V39" s="147"/>
      <c r="W39" s="147"/>
      <c r="X39" s="149"/>
      <c r="Y39" s="149"/>
    </row>
    <row r="40" spans="1:25" ht="15.75" customHeight="1">
      <c r="A40" s="271" t="s">
        <v>86</v>
      </c>
      <c r="B40" s="50" t="s">
        <v>76</v>
      </c>
      <c r="C40" s="51"/>
      <c r="D40" s="51"/>
      <c r="E40" s="15" t="s">
        <v>44</v>
      </c>
      <c r="F40" s="65">
        <v>829</v>
      </c>
      <c r="G40" s="134">
        <v>1325</v>
      </c>
      <c r="H40" s="66">
        <v>0</v>
      </c>
      <c r="I40" s="135">
        <v>0</v>
      </c>
      <c r="J40" s="66"/>
      <c r="K40" s="136">
        <v>0</v>
      </c>
      <c r="L40" s="66">
        <v>105</v>
      </c>
      <c r="M40" s="147">
        <v>104</v>
      </c>
      <c r="N40" s="66">
        <v>33</v>
      </c>
      <c r="O40" s="134">
        <v>33</v>
      </c>
      <c r="P40" s="147"/>
      <c r="Q40" s="147"/>
      <c r="R40" s="147"/>
      <c r="S40" s="147"/>
      <c r="T40" s="149"/>
      <c r="U40" s="149"/>
      <c r="V40" s="149"/>
      <c r="W40" s="149"/>
      <c r="X40" s="147"/>
      <c r="Y40" s="147"/>
    </row>
    <row r="41" spans="1:25" ht="15.75" customHeight="1">
      <c r="A41" s="274"/>
      <c r="B41" s="10"/>
      <c r="C41" s="30" t="s">
        <v>77</v>
      </c>
      <c r="D41" s="43"/>
      <c r="E41" s="94"/>
      <c r="F41" s="153">
        <v>754</v>
      </c>
      <c r="G41" s="154">
        <v>1125</v>
      </c>
      <c r="H41" s="151">
        <v>0</v>
      </c>
      <c r="I41" s="152">
        <v>0</v>
      </c>
      <c r="J41" s="70"/>
      <c r="K41" s="117">
        <v>0</v>
      </c>
      <c r="L41" s="70">
        <v>0</v>
      </c>
      <c r="M41" s="115">
        <v>0</v>
      </c>
      <c r="N41" s="70">
        <v>0</v>
      </c>
      <c r="O41" s="127">
        <v>0</v>
      </c>
      <c r="P41" s="149"/>
      <c r="Q41" s="149"/>
      <c r="R41" s="149"/>
      <c r="S41" s="149"/>
      <c r="T41" s="149"/>
      <c r="U41" s="149"/>
      <c r="V41" s="149"/>
      <c r="W41" s="149"/>
      <c r="X41" s="147"/>
      <c r="Y41" s="147"/>
    </row>
    <row r="42" spans="1:25" ht="15.75" customHeight="1">
      <c r="A42" s="274"/>
      <c r="B42" s="50" t="s">
        <v>64</v>
      </c>
      <c r="C42" s="51"/>
      <c r="D42" s="51"/>
      <c r="E42" s="15" t="s">
        <v>45</v>
      </c>
      <c r="F42" s="65">
        <v>1792</v>
      </c>
      <c r="G42" s="134">
        <v>2100</v>
      </c>
      <c r="H42" s="66">
        <v>0</v>
      </c>
      <c r="I42" s="135">
        <v>0</v>
      </c>
      <c r="J42" s="66"/>
      <c r="K42" s="136">
        <v>0</v>
      </c>
      <c r="L42" s="66">
        <v>105</v>
      </c>
      <c r="M42" s="147">
        <v>104</v>
      </c>
      <c r="N42" s="66">
        <v>33</v>
      </c>
      <c r="O42" s="134">
        <v>33</v>
      </c>
      <c r="P42" s="147"/>
      <c r="Q42" s="147"/>
      <c r="R42" s="147"/>
      <c r="S42" s="147"/>
      <c r="T42" s="149"/>
      <c r="U42" s="149"/>
      <c r="V42" s="147"/>
      <c r="W42" s="147"/>
      <c r="X42" s="147"/>
      <c r="Y42" s="147"/>
    </row>
    <row r="43" spans="1:25" ht="15.75" customHeight="1">
      <c r="A43" s="274"/>
      <c r="B43" s="10"/>
      <c r="C43" s="30" t="s">
        <v>78</v>
      </c>
      <c r="D43" s="43"/>
      <c r="E43" s="94"/>
      <c r="F43" s="69">
        <v>1038</v>
      </c>
      <c r="G43" s="127">
        <v>974</v>
      </c>
      <c r="H43" s="70">
        <v>0</v>
      </c>
      <c r="I43" s="116">
        <v>0</v>
      </c>
      <c r="J43" s="151"/>
      <c r="K43" s="152">
        <v>0</v>
      </c>
      <c r="L43" s="70">
        <v>84</v>
      </c>
      <c r="M43" s="115">
        <v>80</v>
      </c>
      <c r="N43" s="70">
        <v>27</v>
      </c>
      <c r="O43" s="127">
        <v>27</v>
      </c>
      <c r="P43" s="147"/>
      <c r="Q43" s="147"/>
      <c r="R43" s="149"/>
      <c r="S43" s="147"/>
      <c r="T43" s="149"/>
      <c r="U43" s="149"/>
      <c r="V43" s="147"/>
      <c r="W43" s="147"/>
      <c r="X43" s="149"/>
      <c r="Y43" s="149"/>
    </row>
    <row r="44" spans="1:25" ht="15.75" customHeight="1">
      <c r="A44" s="275"/>
      <c r="B44" s="47" t="s">
        <v>75</v>
      </c>
      <c r="C44" s="31"/>
      <c r="D44" s="31"/>
      <c r="E44" s="98" t="s">
        <v>109</v>
      </c>
      <c r="F44" s="129">
        <f>F40-F42</f>
        <v>-963</v>
      </c>
      <c r="G44" s="130">
        <f aca="true" t="shared" si="5" ref="G44:O44">G40-G42</f>
        <v>-775</v>
      </c>
      <c r="H44" s="129">
        <f t="shared" si="5"/>
        <v>0</v>
      </c>
      <c r="I44" s="130">
        <f t="shared" si="5"/>
        <v>0</v>
      </c>
      <c r="J44" s="129">
        <f t="shared" si="5"/>
        <v>0</v>
      </c>
      <c r="K44" s="130">
        <f t="shared" si="5"/>
        <v>0</v>
      </c>
      <c r="L44" s="129">
        <f t="shared" si="5"/>
        <v>0</v>
      </c>
      <c r="M44" s="130">
        <f t="shared" si="5"/>
        <v>0</v>
      </c>
      <c r="N44" s="129">
        <f t="shared" si="5"/>
        <v>0</v>
      </c>
      <c r="O44" s="130">
        <f t="shared" si="5"/>
        <v>0</v>
      </c>
      <c r="P44" s="149"/>
      <c r="Q44" s="149"/>
      <c r="R44" s="147"/>
      <c r="S44" s="147"/>
      <c r="T44" s="149"/>
      <c r="U44" s="149"/>
      <c r="V44" s="147"/>
      <c r="W44" s="147"/>
      <c r="X44" s="147"/>
      <c r="Y44" s="147"/>
    </row>
    <row r="45" spans="1:25" ht="15.75" customHeight="1">
      <c r="A45" s="278" t="s">
        <v>87</v>
      </c>
      <c r="B45" s="25" t="s">
        <v>79</v>
      </c>
      <c r="C45" s="20"/>
      <c r="D45" s="20"/>
      <c r="E45" s="97" t="s">
        <v>110</v>
      </c>
      <c r="F45" s="155">
        <f>F39+F44</f>
        <v>0</v>
      </c>
      <c r="G45" s="156">
        <f aca="true" t="shared" si="6" ref="G45:O45">G39+G44</f>
        <v>-4</v>
      </c>
      <c r="H45" s="155">
        <f t="shared" si="6"/>
        <v>0</v>
      </c>
      <c r="I45" s="156">
        <f t="shared" si="6"/>
        <v>0</v>
      </c>
      <c r="J45" s="155">
        <f t="shared" si="6"/>
        <v>0</v>
      </c>
      <c r="K45" s="156">
        <f t="shared" si="6"/>
        <v>0</v>
      </c>
      <c r="L45" s="155">
        <f t="shared" si="6"/>
        <v>0</v>
      </c>
      <c r="M45" s="156">
        <f t="shared" si="6"/>
        <v>0</v>
      </c>
      <c r="N45" s="155">
        <f t="shared" si="6"/>
        <v>0</v>
      </c>
      <c r="O45" s="156">
        <f t="shared" si="6"/>
        <v>0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</row>
    <row r="46" spans="1:25" ht="15.75" customHeight="1">
      <c r="A46" s="279"/>
      <c r="B46" s="44" t="s">
        <v>80</v>
      </c>
      <c r="C46" s="43"/>
      <c r="D46" s="43"/>
      <c r="E46" s="43"/>
      <c r="F46" s="153">
        <v>0</v>
      </c>
      <c r="G46" s="154">
        <v>0</v>
      </c>
      <c r="H46" s="151">
        <v>0</v>
      </c>
      <c r="I46" s="152">
        <v>0</v>
      </c>
      <c r="J46" s="151"/>
      <c r="K46" s="152">
        <v>0</v>
      </c>
      <c r="L46" s="70">
        <v>0</v>
      </c>
      <c r="M46" s="115">
        <v>0</v>
      </c>
      <c r="N46" s="151">
        <v>0</v>
      </c>
      <c r="O46" s="128">
        <v>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5.75" customHeight="1">
      <c r="A47" s="279"/>
      <c r="B47" s="44" t="s">
        <v>81</v>
      </c>
      <c r="C47" s="43"/>
      <c r="D47" s="43"/>
      <c r="E47" s="43"/>
      <c r="F47" s="69">
        <v>0</v>
      </c>
      <c r="G47" s="127">
        <v>0</v>
      </c>
      <c r="H47" s="70">
        <v>0</v>
      </c>
      <c r="I47" s="116">
        <v>0</v>
      </c>
      <c r="J47" s="70"/>
      <c r="K47" s="117">
        <v>0</v>
      </c>
      <c r="L47" s="70">
        <v>0</v>
      </c>
      <c r="M47" s="115">
        <v>0</v>
      </c>
      <c r="N47" s="70">
        <v>0</v>
      </c>
      <c r="O47" s="127">
        <v>0</v>
      </c>
      <c r="P47" s="147"/>
      <c r="Q47" s="147"/>
      <c r="R47" s="147"/>
      <c r="S47" s="147"/>
      <c r="T47" s="147"/>
      <c r="U47" s="147"/>
      <c r="V47" s="147"/>
      <c r="W47" s="147"/>
      <c r="X47" s="147"/>
      <c r="Y47" s="147"/>
    </row>
    <row r="48" spans="1:25" ht="15.75" customHeight="1">
      <c r="A48" s="280"/>
      <c r="B48" s="47" t="s">
        <v>82</v>
      </c>
      <c r="C48" s="31"/>
      <c r="D48" s="31"/>
      <c r="E48" s="31"/>
      <c r="F48" s="74">
        <v>0</v>
      </c>
      <c r="G48" s="157">
        <v>0</v>
      </c>
      <c r="H48" s="74">
        <v>0</v>
      </c>
      <c r="I48" s="158">
        <v>0</v>
      </c>
      <c r="J48" s="74"/>
      <c r="K48" s="159">
        <v>0</v>
      </c>
      <c r="L48" s="74">
        <v>0</v>
      </c>
      <c r="M48" s="157">
        <v>0</v>
      </c>
      <c r="N48" s="74">
        <v>0</v>
      </c>
      <c r="O48" s="139">
        <v>0</v>
      </c>
      <c r="P48" s="147"/>
      <c r="Q48" s="147"/>
      <c r="R48" s="147"/>
      <c r="S48" s="147"/>
      <c r="T48" s="147"/>
      <c r="U48" s="147"/>
      <c r="V48" s="147"/>
      <c r="W48" s="147"/>
      <c r="X48" s="147"/>
      <c r="Y48" s="147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zoomScalePageLayoutView="0" workbookViewId="0" topLeftCell="A1">
      <pane xSplit="5" ySplit="8" topLeftCell="F21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32" sqref="F32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/>
      <c r="F1" s="1"/>
    </row>
    <row r="3" ht="14.25">
      <c r="A3" s="27" t="s">
        <v>112</v>
      </c>
    </row>
    <row r="5" spans="1:5" ht="13.5">
      <c r="A5" s="58" t="s">
        <v>240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241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56" t="s">
        <v>88</v>
      </c>
      <c r="B9" s="256" t="s">
        <v>90</v>
      </c>
      <c r="C9" s="55" t="s">
        <v>4</v>
      </c>
      <c r="D9" s="56"/>
      <c r="E9" s="56"/>
      <c r="F9" s="65">
        <v>112855</v>
      </c>
      <c r="G9" s="75">
        <f>F9/$F$27*100</f>
        <v>19.836115422269955</v>
      </c>
      <c r="H9" s="66">
        <v>108193</v>
      </c>
      <c r="I9" s="80">
        <f aca="true" t="shared" si="0" ref="I9:I45">(F9/H9-1)*100</f>
        <v>4.3089663841468395</v>
      </c>
    </row>
    <row r="10" spans="1:9" ht="18" customHeight="1">
      <c r="A10" s="257"/>
      <c r="B10" s="257"/>
      <c r="C10" s="7"/>
      <c r="D10" s="52" t="s">
        <v>23</v>
      </c>
      <c r="E10" s="53"/>
      <c r="F10" s="67">
        <v>37899</v>
      </c>
      <c r="G10" s="76">
        <f aca="true" t="shared" si="1" ref="G10:G27">F10/$F$27*100</f>
        <v>6.66137023958716</v>
      </c>
      <c r="H10" s="68">
        <v>37468</v>
      </c>
      <c r="I10" s="81">
        <f t="shared" si="0"/>
        <v>1.150314935411556</v>
      </c>
    </row>
    <row r="11" spans="1:9" ht="18" customHeight="1">
      <c r="A11" s="257"/>
      <c r="B11" s="257"/>
      <c r="C11" s="7"/>
      <c r="D11" s="16"/>
      <c r="E11" s="23" t="s">
        <v>24</v>
      </c>
      <c r="F11" s="69">
        <v>29807</v>
      </c>
      <c r="G11" s="77">
        <f t="shared" si="1"/>
        <v>5.239068649077138</v>
      </c>
      <c r="H11" s="70">
        <v>30175</v>
      </c>
      <c r="I11" s="82">
        <f t="shared" si="0"/>
        <v>-1.2195526097763087</v>
      </c>
    </row>
    <row r="12" spans="1:9" ht="18" customHeight="1">
      <c r="A12" s="257"/>
      <c r="B12" s="257"/>
      <c r="C12" s="7"/>
      <c r="D12" s="16"/>
      <c r="E12" s="23" t="s">
        <v>25</v>
      </c>
      <c r="F12" s="69">
        <v>3677</v>
      </c>
      <c r="G12" s="77">
        <f t="shared" si="1"/>
        <v>0.6462929990491039</v>
      </c>
      <c r="H12" s="70">
        <v>3324</v>
      </c>
      <c r="I12" s="82">
        <f t="shared" si="0"/>
        <v>10.61973525872444</v>
      </c>
    </row>
    <row r="13" spans="1:9" ht="18" customHeight="1">
      <c r="A13" s="257"/>
      <c r="B13" s="257"/>
      <c r="C13" s="7"/>
      <c r="D13" s="33"/>
      <c r="E13" s="23" t="s">
        <v>26</v>
      </c>
      <c r="F13" s="69">
        <v>445</v>
      </c>
      <c r="G13" s="77">
        <f t="shared" si="1"/>
        <v>0.07821604149492825</v>
      </c>
      <c r="H13" s="70">
        <v>467</v>
      </c>
      <c r="I13" s="82">
        <f t="shared" si="0"/>
        <v>-4.710920770877946</v>
      </c>
    </row>
    <row r="14" spans="1:9" ht="18" customHeight="1">
      <c r="A14" s="257"/>
      <c r="B14" s="257"/>
      <c r="C14" s="7"/>
      <c r="D14" s="61" t="s">
        <v>27</v>
      </c>
      <c r="E14" s="51"/>
      <c r="F14" s="65">
        <v>18024</v>
      </c>
      <c r="G14" s="75">
        <f t="shared" si="1"/>
        <v>3.1680133301226676</v>
      </c>
      <c r="H14" s="66">
        <v>16295</v>
      </c>
      <c r="I14" s="83">
        <f t="shared" si="0"/>
        <v>10.610616753605395</v>
      </c>
    </row>
    <row r="15" spans="1:9" ht="18" customHeight="1">
      <c r="A15" s="257"/>
      <c r="B15" s="257"/>
      <c r="C15" s="7"/>
      <c r="D15" s="16"/>
      <c r="E15" s="23" t="s">
        <v>28</v>
      </c>
      <c r="F15" s="69">
        <v>912</v>
      </c>
      <c r="G15" s="77">
        <f t="shared" si="1"/>
        <v>0.16029894346825746</v>
      </c>
      <c r="H15" s="70">
        <v>886</v>
      </c>
      <c r="I15" s="82">
        <f t="shared" si="0"/>
        <v>2.934537246049662</v>
      </c>
    </row>
    <row r="16" spans="1:9" ht="18" customHeight="1">
      <c r="A16" s="257"/>
      <c r="B16" s="257"/>
      <c r="C16" s="7"/>
      <c r="D16" s="16"/>
      <c r="E16" s="29" t="s">
        <v>29</v>
      </c>
      <c r="F16" s="67">
        <v>17112</v>
      </c>
      <c r="G16" s="76">
        <f t="shared" si="1"/>
        <v>3.00771438665441</v>
      </c>
      <c r="H16" s="68">
        <v>15409</v>
      </c>
      <c r="I16" s="81">
        <f t="shared" si="0"/>
        <v>11.051982607567012</v>
      </c>
    </row>
    <row r="17" spans="1:9" ht="18" customHeight="1">
      <c r="A17" s="257"/>
      <c r="B17" s="257"/>
      <c r="C17" s="7"/>
      <c r="D17" s="261" t="s">
        <v>30</v>
      </c>
      <c r="E17" s="297"/>
      <c r="F17" s="67">
        <v>28493</v>
      </c>
      <c r="G17" s="76">
        <f t="shared" si="1"/>
        <v>5.008111618685373</v>
      </c>
      <c r="H17" s="68">
        <v>24542</v>
      </c>
      <c r="I17" s="81">
        <f t="shared" si="0"/>
        <v>16.098932442343727</v>
      </c>
    </row>
    <row r="18" spans="1:9" ht="18" customHeight="1">
      <c r="A18" s="257"/>
      <c r="B18" s="257"/>
      <c r="C18" s="7"/>
      <c r="D18" s="261" t="s">
        <v>94</v>
      </c>
      <c r="E18" s="262"/>
      <c r="F18" s="69">
        <v>2349</v>
      </c>
      <c r="G18" s="77">
        <f t="shared" si="1"/>
        <v>0.4128752392619921</v>
      </c>
      <c r="H18" s="70">
        <v>2310</v>
      </c>
      <c r="I18" s="82">
        <f t="shared" si="0"/>
        <v>1.6883116883116944</v>
      </c>
    </row>
    <row r="19" spans="1:9" ht="18" customHeight="1">
      <c r="A19" s="257"/>
      <c r="B19" s="257"/>
      <c r="C19" s="10"/>
      <c r="D19" s="261" t="s">
        <v>95</v>
      </c>
      <c r="E19" s="262"/>
      <c r="F19" s="252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57"/>
      <c r="B20" s="257"/>
      <c r="C20" s="44" t="s">
        <v>5</v>
      </c>
      <c r="D20" s="43"/>
      <c r="E20" s="43"/>
      <c r="F20" s="69">
        <v>23897</v>
      </c>
      <c r="G20" s="77">
        <f t="shared" si="1"/>
        <v>4.200289311470338</v>
      </c>
      <c r="H20" s="70">
        <v>20499</v>
      </c>
      <c r="I20" s="82">
        <f t="shared" si="0"/>
        <v>16.576418361871315</v>
      </c>
    </row>
    <row r="21" spans="1:9" ht="18" customHeight="1">
      <c r="A21" s="257"/>
      <c r="B21" s="257"/>
      <c r="C21" s="44" t="s">
        <v>6</v>
      </c>
      <c r="D21" s="43"/>
      <c r="E21" s="43"/>
      <c r="F21" s="69">
        <v>174798</v>
      </c>
      <c r="G21" s="77">
        <f t="shared" si="1"/>
        <v>30.723612631978586</v>
      </c>
      <c r="H21" s="70">
        <v>173556</v>
      </c>
      <c r="I21" s="82">
        <f t="shared" si="0"/>
        <v>0.715619166148107</v>
      </c>
    </row>
    <row r="22" spans="1:9" ht="18" customHeight="1">
      <c r="A22" s="257"/>
      <c r="B22" s="257"/>
      <c r="C22" s="44" t="s">
        <v>31</v>
      </c>
      <c r="D22" s="43"/>
      <c r="E22" s="43"/>
      <c r="F22" s="69">
        <v>6500</v>
      </c>
      <c r="G22" s="77">
        <f t="shared" si="1"/>
        <v>1.1424815049820982</v>
      </c>
      <c r="H22" s="70">
        <v>5504</v>
      </c>
      <c r="I22" s="82">
        <f t="shared" si="0"/>
        <v>18.095930232558132</v>
      </c>
    </row>
    <row r="23" spans="1:9" ht="18" customHeight="1">
      <c r="A23" s="257"/>
      <c r="B23" s="257"/>
      <c r="C23" s="44" t="s">
        <v>7</v>
      </c>
      <c r="D23" s="43"/>
      <c r="E23" s="43"/>
      <c r="F23" s="69">
        <v>87775</v>
      </c>
      <c r="G23" s="77">
        <f t="shared" si="1"/>
        <v>15.427894476892872</v>
      </c>
      <c r="H23" s="70">
        <v>112365</v>
      </c>
      <c r="I23" s="82">
        <f t="shared" si="0"/>
        <v>-21.884038624126735</v>
      </c>
    </row>
    <row r="24" spans="1:9" ht="18" customHeight="1">
      <c r="A24" s="257"/>
      <c r="B24" s="257"/>
      <c r="C24" s="44" t="s">
        <v>32</v>
      </c>
      <c r="D24" s="43"/>
      <c r="E24" s="43"/>
      <c r="F24" s="69">
        <v>2195</v>
      </c>
      <c r="G24" s="77">
        <f t="shared" si="1"/>
        <v>0.38580721591318545</v>
      </c>
      <c r="H24" s="70">
        <v>2125</v>
      </c>
      <c r="I24" s="82">
        <f t="shared" si="0"/>
        <v>3.294117647058825</v>
      </c>
    </row>
    <row r="25" spans="1:9" ht="18" customHeight="1">
      <c r="A25" s="257"/>
      <c r="B25" s="257"/>
      <c r="C25" s="44" t="s">
        <v>8</v>
      </c>
      <c r="D25" s="43"/>
      <c r="E25" s="43"/>
      <c r="F25" s="69">
        <v>73018</v>
      </c>
      <c r="G25" s="77">
        <f t="shared" si="1"/>
        <v>12.834109927812746</v>
      </c>
      <c r="H25" s="70">
        <v>84030</v>
      </c>
      <c r="I25" s="82">
        <f t="shared" si="0"/>
        <v>-13.104843508270857</v>
      </c>
    </row>
    <row r="26" spans="1:9" ht="18" customHeight="1">
      <c r="A26" s="257"/>
      <c r="B26" s="257"/>
      <c r="C26" s="45" t="s">
        <v>9</v>
      </c>
      <c r="D26" s="46"/>
      <c r="E26" s="46"/>
      <c r="F26" s="71">
        <v>87899</v>
      </c>
      <c r="G26" s="78">
        <f t="shared" si="1"/>
        <v>15.449689508680223</v>
      </c>
      <c r="H26" s="72">
        <v>89703</v>
      </c>
      <c r="I26" s="84">
        <f t="shared" si="0"/>
        <v>-2.0110810117833333</v>
      </c>
    </row>
    <row r="27" spans="1:9" ht="18" customHeight="1">
      <c r="A27" s="257"/>
      <c r="B27" s="258"/>
      <c r="C27" s="47" t="s">
        <v>10</v>
      </c>
      <c r="D27" s="31"/>
      <c r="E27" s="31"/>
      <c r="F27" s="73">
        <f>SUM(F9,F20:F26)</f>
        <v>568937</v>
      </c>
      <c r="G27" s="79">
        <f t="shared" si="1"/>
        <v>100</v>
      </c>
      <c r="H27" s="73">
        <f>SUM(H9,H20:H26)</f>
        <v>595975</v>
      </c>
      <c r="I27" s="85">
        <f t="shared" si="0"/>
        <v>-4.536767481857462</v>
      </c>
    </row>
    <row r="28" spans="1:9" ht="18" customHeight="1">
      <c r="A28" s="257"/>
      <c r="B28" s="256" t="s">
        <v>89</v>
      </c>
      <c r="C28" s="55" t="s">
        <v>11</v>
      </c>
      <c r="D28" s="56"/>
      <c r="E28" s="56"/>
      <c r="F28" s="65">
        <v>255864</v>
      </c>
      <c r="G28" s="75">
        <f aca="true" t="shared" si="2" ref="G28:G45">F28/$F$45*100</f>
        <v>46.3810780631408</v>
      </c>
      <c r="H28" s="65">
        <v>254802</v>
      </c>
      <c r="I28" s="86">
        <f t="shared" si="0"/>
        <v>0.41679421668590066</v>
      </c>
    </row>
    <row r="29" spans="1:9" ht="18" customHeight="1">
      <c r="A29" s="257"/>
      <c r="B29" s="257"/>
      <c r="C29" s="7"/>
      <c r="D29" s="30" t="s">
        <v>12</v>
      </c>
      <c r="E29" s="43"/>
      <c r="F29" s="69">
        <v>154549</v>
      </c>
      <c r="G29" s="77">
        <f t="shared" si="2"/>
        <v>28.01546616007077</v>
      </c>
      <c r="H29" s="69">
        <v>151007</v>
      </c>
      <c r="I29" s="87">
        <f t="shared" si="0"/>
        <v>2.3455866284344484</v>
      </c>
    </row>
    <row r="30" spans="1:9" ht="18" customHeight="1">
      <c r="A30" s="257"/>
      <c r="B30" s="257"/>
      <c r="C30" s="7"/>
      <c r="D30" s="30" t="s">
        <v>33</v>
      </c>
      <c r="E30" s="43"/>
      <c r="F30" s="69">
        <v>11016</v>
      </c>
      <c r="G30" s="77">
        <f t="shared" si="2"/>
        <v>1.9968966167321665</v>
      </c>
      <c r="H30" s="69">
        <v>10758</v>
      </c>
      <c r="I30" s="87">
        <f t="shared" si="0"/>
        <v>2.398215281650873</v>
      </c>
    </row>
    <row r="31" spans="1:9" ht="18" customHeight="1">
      <c r="A31" s="257"/>
      <c r="B31" s="257"/>
      <c r="C31" s="19"/>
      <c r="D31" s="30" t="s">
        <v>13</v>
      </c>
      <c r="E31" s="43"/>
      <c r="F31" s="69">
        <v>90299</v>
      </c>
      <c r="G31" s="77">
        <f t="shared" si="2"/>
        <v>16.368715286337864</v>
      </c>
      <c r="H31" s="69">
        <v>93037</v>
      </c>
      <c r="I31" s="87">
        <f t="shared" si="0"/>
        <v>-2.942915184281525</v>
      </c>
    </row>
    <row r="32" spans="1:9" ht="18" customHeight="1">
      <c r="A32" s="257"/>
      <c r="B32" s="257"/>
      <c r="C32" s="50" t="s">
        <v>14</v>
      </c>
      <c r="D32" s="51"/>
      <c r="E32" s="51"/>
      <c r="F32" s="65">
        <v>172822</v>
      </c>
      <c r="G32" s="75">
        <f t="shared" si="2"/>
        <v>31.327856490276552</v>
      </c>
      <c r="H32" s="65">
        <v>190258</v>
      </c>
      <c r="I32" s="86">
        <f t="shared" si="0"/>
        <v>-9.164397817700177</v>
      </c>
    </row>
    <row r="33" spans="1:9" ht="18" customHeight="1">
      <c r="A33" s="257"/>
      <c r="B33" s="257"/>
      <c r="C33" s="7"/>
      <c r="D33" s="30" t="s">
        <v>15</v>
      </c>
      <c r="E33" s="43"/>
      <c r="F33" s="69">
        <v>18023</v>
      </c>
      <c r="G33" s="77">
        <f t="shared" si="2"/>
        <v>3.2670722334208273</v>
      </c>
      <c r="H33" s="69">
        <v>17516</v>
      </c>
      <c r="I33" s="87">
        <f t="shared" si="0"/>
        <v>2.8944964603790924</v>
      </c>
    </row>
    <row r="34" spans="1:9" ht="18" customHeight="1">
      <c r="A34" s="257"/>
      <c r="B34" s="257"/>
      <c r="C34" s="7"/>
      <c r="D34" s="30" t="s">
        <v>34</v>
      </c>
      <c r="E34" s="43"/>
      <c r="F34" s="69">
        <v>2582</v>
      </c>
      <c r="G34" s="77">
        <f t="shared" si="2"/>
        <v>0.46804530359499397</v>
      </c>
      <c r="H34" s="69">
        <v>2461</v>
      </c>
      <c r="I34" s="87">
        <f t="shared" si="0"/>
        <v>4.9167005282405585</v>
      </c>
    </row>
    <row r="35" spans="1:9" ht="18" customHeight="1">
      <c r="A35" s="257"/>
      <c r="B35" s="257"/>
      <c r="C35" s="7"/>
      <c r="D35" s="30" t="s">
        <v>35</v>
      </c>
      <c r="E35" s="43"/>
      <c r="F35" s="69">
        <v>102753</v>
      </c>
      <c r="G35" s="77">
        <f t="shared" si="2"/>
        <v>18.626281595777076</v>
      </c>
      <c r="H35" s="69">
        <v>100529</v>
      </c>
      <c r="I35" s="87">
        <f t="shared" si="0"/>
        <v>2.2122969491390476</v>
      </c>
    </row>
    <row r="36" spans="1:9" ht="18" customHeight="1">
      <c r="A36" s="257"/>
      <c r="B36" s="257"/>
      <c r="C36" s="7"/>
      <c r="D36" s="30" t="s">
        <v>36</v>
      </c>
      <c r="E36" s="43"/>
      <c r="F36" s="69">
        <v>261</v>
      </c>
      <c r="G36" s="77">
        <f t="shared" si="2"/>
        <v>0.04731209304349087</v>
      </c>
      <c r="H36" s="69">
        <v>580</v>
      </c>
      <c r="I36" s="87">
        <f t="shared" si="0"/>
        <v>-55.00000000000001</v>
      </c>
    </row>
    <row r="37" spans="1:9" ht="18" customHeight="1">
      <c r="A37" s="257"/>
      <c r="B37" s="257"/>
      <c r="C37" s="7"/>
      <c r="D37" s="30" t="s">
        <v>16</v>
      </c>
      <c r="E37" s="43"/>
      <c r="F37" s="69">
        <v>14286</v>
      </c>
      <c r="G37" s="77">
        <f t="shared" si="2"/>
        <v>2.589657322679351</v>
      </c>
      <c r="H37" s="69">
        <v>32273</v>
      </c>
      <c r="I37" s="87">
        <f t="shared" si="0"/>
        <v>-55.73389520651938</v>
      </c>
    </row>
    <row r="38" spans="1:9" ht="18" customHeight="1">
      <c r="A38" s="257"/>
      <c r="B38" s="257"/>
      <c r="C38" s="19"/>
      <c r="D38" s="30" t="s">
        <v>37</v>
      </c>
      <c r="E38" s="43"/>
      <c r="F38" s="69">
        <v>34917</v>
      </c>
      <c r="G38" s="77">
        <f t="shared" si="2"/>
        <v>6.329487941760807</v>
      </c>
      <c r="H38" s="69">
        <v>36899</v>
      </c>
      <c r="I38" s="87">
        <f t="shared" si="0"/>
        <v>-5.371419279655276</v>
      </c>
    </row>
    <row r="39" spans="1:9" ht="18" customHeight="1">
      <c r="A39" s="257"/>
      <c r="B39" s="257"/>
      <c r="C39" s="50" t="s">
        <v>17</v>
      </c>
      <c r="D39" s="51"/>
      <c r="E39" s="51"/>
      <c r="F39" s="65">
        <v>122970</v>
      </c>
      <c r="G39" s="75">
        <f t="shared" si="2"/>
        <v>22.291065446582653</v>
      </c>
      <c r="H39" s="65">
        <v>134202</v>
      </c>
      <c r="I39" s="86">
        <f t="shared" si="0"/>
        <v>-8.369472884159702</v>
      </c>
    </row>
    <row r="40" spans="1:9" ht="18" customHeight="1">
      <c r="A40" s="257"/>
      <c r="B40" s="257"/>
      <c r="C40" s="7"/>
      <c r="D40" s="52" t="s">
        <v>18</v>
      </c>
      <c r="E40" s="53"/>
      <c r="F40" s="67">
        <v>118583</v>
      </c>
      <c r="G40" s="76">
        <f t="shared" si="2"/>
        <v>21.4958234842003</v>
      </c>
      <c r="H40" s="67">
        <v>119529</v>
      </c>
      <c r="I40" s="88">
        <f t="shared" si="0"/>
        <v>-0.7914397342904222</v>
      </c>
    </row>
    <row r="41" spans="1:9" ht="18" customHeight="1">
      <c r="A41" s="257"/>
      <c r="B41" s="257"/>
      <c r="C41" s="7"/>
      <c r="D41" s="16"/>
      <c r="E41" s="104" t="s">
        <v>92</v>
      </c>
      <c r="F41" s="69">
        <v>83388</v>
      </c>
      <c r="G41" s="77">
        <f t="shared" si="2"/>
        <v>15.115941818814624</v>
      </c>
      <c r="H41" s="69">
        <v>77965</v>
      </c>
      <c r="I41" s="89">
        <f t="shared" si="0"/>
        <v>6.95568524337844</v>
      </c>
    </row>
    <row r="42" spans="1:9" ht="18" customHeight="1">
      <c r="A42" s="257"/>
      <c r="B42" s="257"/>
      <c r="C42" s="7"/>
      <c r="D42" s="33"/>
      <c r="E42" s="32" t="s">
        <v>38</v>
      </c>
      <c r="F42" s="69">
        <v>35195</v>
      </c>
      <c r="G42" s="77">
        <f t="shared" si="2"/>
        <v>6.379881665385676</v>
      </c>
      <c r="H42" s="69">
        <v>41564</v>
      </c>
      <c r="I42" s="89">
        <f t="shared" si="0"/>
        <v>-15.323356751034545</v>
      </c>
    </row>
    <row r="43" spans="1:9" ht="18" customHeight="1">
      <c r="A43" s="257"/>
      <c r="B43" s="257"/>
      <c r="C43" s="7"/>
      <c r="D43" s="30" t="s">
        <v>39</v>
      </c>
      <c r="E43" s="54"/>
      <c r="F43" s="69">
        <v>4387</v>
      </c>
      <c r="G43" s="77">
        <f t="shared" si="2"/>
        <v>0.7952419623823542</v>
      </c>
      <c r="H43" s="67">
        <v>14673</v>
      </c>
      <c r="I43" s="160">
        <f t="shared" si="0"/>
        <v>-70.10154705922443</v>
      </c>
    </row>
    <row r="44" spans="1:9" ht="18" customHeight="1">
      <c r="A44" s="257"/>
      <c r="B44" s="257"/>
      <c r="C44" s="11"/>
      <c r="D44" s="48" t="s">
        <v>40</v>
      </c>
      <c r="E44" s="49"/>
      <c r="F44" s="255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58"/>
      <c r="B45" s="258"/>
      <c r="C45" s="11" t="s">
        <v>19</v>
      </c>
      <c r="D45" s="12"/>
      <c r="E45" s="12"/>
      <c r="F45" s="74">
        <f>SUM(F28,F32,F39)</f>
        <v>551656</v>
      </c>
      <c r="G45" s="79">
        <f t="shared" si="2"/>
        <v>100</v>
      </c>
      <c r="H45" s="74">
        <f>SUM(H28,H32,H39)</f>
        <v>579262</v>
      </c>
      <c r="I45" s="161">
        <f t="shared" si="0"/>
        <v>-4.765719139180547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I12" sqref="I12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2" t="s">
        <v>0</v>
      </c>
      <c r="B1" s="162"/>
      <c r="C1" s="102"/>
      <c r="D1" s="163"/>
      <c r="E1" s="163"/>
    </row>
    <row r="4" ht="13.5">
      <c r="A4" s="164" t="s">
        <v>114</v>
      </c>
    </row>
    <row r="5" ht="13.5">
      <c r="I5" s="14" t="s">
        <v>115</v>
      </c>
    </row>
    <row r="6" spans="1:9" s="169" customFormat="1" ht="29.25" customHeight="1">
      <c r="A6" s="165" t="s">
        <v>116</v>
      </c>
      <c r="B6" s="166"/>
      <c r="C6" s="166"/>
      <c r="D6" s="167"/>
      <c r="E6" s="168" t="s">
        <v>233</v>
      </c>
      <c r="F6" s="168" t="s">
        <v>234</v>
      </c>
      <c r="G6" s="168" t="s">
        <v>235</v>
      </c>
      <c r="H6" s="168" t="s">
        <v>236</v>
      </c>
      <c r="I6" s="168" t="s">
        <v>242</v>
      </c>
    </row>
    <row r="7" spans="1:9" ht="27" customHeight="1">
      <c r="A7" s="298" t="s">
        <v>117</v>
      </c>
      <c r="B7" s="55" t="s">
        <v>118</v>
      </c>
      <c r="C7" s="56"/>
      <c r="D7" s="93" t="s">
        <v>119</v>
      </c>
      <c r="E7" s="170">
        <v>592458</v>
      </c>
      <c r="F7" s="171">
        <v>576252</v>
      </c>
      <c r="G7" s="171">
        <v>569573</v>
      </c>
      <c r="H7" s="171">
        <v>595975</v>
      </c>
      <c r="I7" s="171">
        <v>568937</v>
      </c>
    </row>
    <row r="8" spans="1:9" ht="27" customHeight="1">
      <c r="A8" s="257"/>
      <c r="B8" s="9"/>
      <c r="C8" s="30" t="s">
        <v>120</v>
      </c>
      <c r="D8" s="91" t="s">
        <v>42</v>
      </c>
      <c r="E8" s="172">
        <v>294195</v>
      </c>
      <c r="F8" s="172">
        <v>300008</v>
      </c>
      <c r="G8" s="172">
        <v>301616</v>
      </c>
      <c r="H8" s="172">
        <v>303014</v>
      </c>
      <c r="I8" s="173">
        <v>312279</v>
      </c>
    </row>
    <row r="9" spans="1:9" ht="27" customHeight="1">
      <c r="A9" s="257"/>
      <c r="B9" s="44" t="s">
        <v>121</v>
      </c>
      <c r="C9" s="43"/>
      <c r="D9" s="94"/>
      <c r="E9" s="174">
        <v>578032</v>
      </c>
      <c r="F9" s="174">
        <v>565437</v>
      </c>
      <c r="G9" s="174">
        <v>553306</v>
      </c>
      <c r="H9" s="174">
        <v>579262</v>
      </c>
      <c r="I9" s="175">
        <v>551656</v>
      </c>
    </row>
    <row r="10" spans="1:9" ht="27" customHeight="1">
      <c r="A10" s="257"/>
      <c r="B10" s="44" t="s">
        <v>122</v>
      </c>
      <c r="C10" s="43"/>
      <c r="D10" s="94"/>
      <c r="E10" s="174">
        <v>14426</v>
      </c>
      <c r="F10" s="174">
        <v>10815</v>
      </c>
      <c r="G10" s="174">
        <v>16267</v>
      </c>
      <c r="H10" s="174">
        <v>16713</v>
      </c>
      <c r="I10" s="175">
        <v>17281</v>
      </c>
    </row>
    <row r="11" spans="1:9" ht="27" customHeight="1">
      <c r="A11" s="257"/>
      <c r="B11" s="44" t="s">
        <v>123</v>
      </c>
      <c r="C11" s="43"/>
      <c r="D11" s="94"/>
      <c r="E11" s="174">
        <v>11875</v>
      </c>
      <c r="F11" s="174">
        <v>8200</v>
      </c>
      <c r="G11" s="174">
        <v>13765</v>
      </c>
      <c r="H11" s="174">
        <v>14177</v>
      </c>
      <c r="I11" s="175">
        <v>14521</v>
      </c>
    </row>
    <row r="12" spans="1:9" ht="27" customHeight="1">
      <c r="A12" s="257"/>
      <c r="B12" s="44" t="s">
        <v>124</v>
      </c>
      <c r="C12" s="43"/>
      <c r="D12" s="94"/>
      <c r="E12" s="174">
        <v>2551</v>
      </c>
      <c r="F12" s="174">
        <v>2615</v>
      </c>
      <c r="G12" s="174">
        <v>2502</v>
      </c>
      <c r="H12" s="174">
        <v>2536</v>
      </c>
      <c r="I12" s="175">
        <v>2760</v>
      </c>
    </row>
    <row r="13" spans="1:9" ht="27" customHeight="1">
      <c r="A13" s="257"/>
      <c r="B13" s="44" t="s">
        <v>125</v>
      </c>
      <c r="C13" s="43"/>
      <c r="D13" s="99"/>
      <c r="E13" s="176">
        <v>-209</v>
      </c>
      <c r="F13" s="176">
        <v>64</v>
      </c>
      <c r="G13" s="176">
        <v>-113</v>
      </c>
      <c r="H13" s="176">
        <v>34</v>
      </c>
      <c r="I13" s="177">
        <v>224</v>
      </c>
    </row>
    <row r="14" spans="1:9" ht="27" customHeight="1">
      <c r="A14" s="257"/>
      <c r="B14" s="101" t="s">
        <v>126</v>
      </c>
      <c r="C14" s="53"/>
      <c r="D14" s="99"/>
      <c r="E14" s="176">
        <v>0</v>
      </c>
      <c r="F14" s="176">
        <v>0</v>
      </c>
      <c r="G14" s="176">
        <v>0</v>
      </c>
      <c r="H14" s="176">
        <v>0</v>
      </c>
      <c r="I14" s="251">
        <v>0</v>
      </c>
    </row>
    <row r="15" spans="1:9" ht="27" customHeight="1">
      <c r="A15" s="257"/>
      <c r="B15" s="45" t="s">
        <v>127</v>
      </c>
      <c r="C15" s="46"/>
      <c r="D15" s="178"/>
      <c r="E15" s="179">
        <v>751</v>
      </c>
      <c r="F15" s="179">
        <v>904</v>
      </c>
      <c r="G15" s="179">
        <v>-1738</v>
      </c>
      <c r="H15" s="179">
        <v>33</v>
      </c>
      <c r="I15" s="180">
        <v>-1067</v>
      </c>
    </row>
    <row r="16" spans="1:9" ht="27" customHeight="1">
      <c r="A16" s="257"/>
      <c r="B16" s="181" t="s">
        <v>128</v>
      </c>
      <c r="C16" s="182"/>
      <c r="D16" s="183" t="s">
        <v>43</v>
      </c>
      <c r="E16" s="184">
        <v>106617</v>
      </c>
      <c r="F16" s="184">
        <v>98720</v>
      </c>
      <c r="G16" s="184">
        <v>89233</v>
      </c>
      <c r="H16" s="184">
        <v>100046</v>
      </c>
      <c r="I16" s="254">
        <v>90166</v>
      </c>
    </row>
    <row r="17" spans="1:9" ht="27" customHeight="1">
      <c r="A17" s="257"/>
      <c r="B17" s="44" t="s">
        <v>129</v>
      </c>
      <c r="C17" s="43"/>
      <c r="D17" s="91" t="s">
        <v>44</v>
      </c>
      <c r="E17" s="174">
        <v>61959</v>
      </c>
      <c r="F17" s="174">
        <v>52312</v>
      </c>
      <c r="G17" s="174">
        <v>58930</v>
      </c>
      <c r="H17" s="174">
        <v>57495</v>
      </c>
      <c r="I17" s="175">
        <v>58735</v>
      </c>
    </row>
    <row r="18" spans="1:9" ht="27" customHeight="1">
      <c r="A18" s="257"/>
      <c r="B18" s="44" t="s">
        <v>130</v>
      </c>
      <c r="C18" s="43"/>
      <c r="D18" s="91" t="s">
        <v>45</v>
      </c>
      <c r="E18" s="174">
        <v>1039667</v>
      </c>
      <c r="F18" s="174">
        <v>1041565</v>
      </c>
      <c r="G18" s="174">
        <v>1049711</v>
      </c>
      <c r="H18" s="174">
        <v>1053934</v>
      </c>
      <c r="I18" s="175">
        <v>1048713</v>
      </c>
    </row>
    <row r="19" spans="1:9" ht="27" customHeight="1">
      <c r="A19" s="257"/>
      <c r="B19" s="44" t="s">
        <v>131</v>
      </c>
      <c r="C19" s="43"/>
      <c r="D19" s="91" t="s">
        <v>132</v>
      </c>
      <c r="E19" s="174">
        <v>995009</v>
      </c>
      <c r="F19" s="174">
        <v>995157</v>
      </c>
      <c r="G19" s="174">
        <v>1019408</v>
      </c>
      <c r="H19" s="174">
        <f>H17+H18-H16</f>
        <v>1011383</v>
      </c>
      <c r="I19" s="174">
        <f>I17+I18-I16</f>
        <v>1017282</v>
      </c>
    </row>
    <row r="20" spans="1:9" ht="27" customHeight="1">
      <c r="A20" s="257"/>
      <c r="B20" s="44" t="s">
        <v>133</v>
      </c>
      <c r="C20" s="43"/>
      <c r="D20" s="94" t="s">
        <v>134</v>
      </c>
      <c r="E20" s="185">
        <v>3.5339383742075836</v>
      </c>
      <c r="F20" s="185">
        <v>3.4717907522466067</v>
      </c>
      <c r="G20" s="185">
        <v>3.4802895071879476</v>
      </c>
      <c r="H20" s="185">
        <f>H18/H8</f>
        <v>3.4781693255097124</v>
      </c>
      <c r="I20" s="185">
        <f>I18/I8</f>
        <v>3.3582565590385522</v>
      </c>
    </row>
    <row r="21" spans="1:9" ht="27" customHeight="1">
      <c r="A21" s="257"/>
      <c r="B21" s="44" t="s">
        <v>135</v>
      </c>
      <c r="C21" s="43"/>
      <c r="D21" s="94" t="s">
        <v>136</v>
      </c>
      <c r="E21" s="185">
        <v>3.3821410968915173</v>
      </c>
      <c r="F21" s="185">
        <v>3.317101543958828</v>
      </c>
      <c r="G21" s="185">
        <v>3.379820699167153</v>
      </c>
      <c r="H21" s="185">
        <f>H19/H8</f>
        <v>3.3377434705987183</v>
      </c>
      <c r="I21" s="185">
        <f>I19/I8</f>
        <v>3.2576061790898523</v>
      </c>
    </row>
    <row r="22" spans="1:9" ht="27" customHeight="1">
      <c r="A22" s="257"/>
      <c r="B22" s="44" t="s">
        <v>137</v>
      </c>
      <c r="C22" s="43"/>
      <c r="D22" s="94" t="s">
        <v>138</v>
      </c>
      <c r="E22" s="174">
        <v>868902.4670526163</v>
      </c>
      <c r="F22" s="174">
        <v>870488.7219616073</v>
      </c>
      <c r="G22" s="174">
        <v>877296.747508836</v>
      </c>
      <c r="H22" s="174">
        <f>H18/H24*1000000</f>
        <v>880826.1228938036</v>
      </c>
      <c r="I22" s="174">
        <f>I18/I24*1000000</f>
        <v>876462.6682679651</v>
      </c>
    </row>
    <row r="23" spans="1:9" ht="27" customHeight="1">
      <c r="A23" s="257"/>
      <c r="B23" s="44" t="s">
        <v>139</v>
      </c>
      <c r="C23" s="43"/>
      <c r="D23" s="94" t="s">
        <v>140</v>
      </c>
      <c r="E23" s="174">
        <v>831579.5104005001</v>
      </c>
      <c r="F23" s="174">
        <v>831703.2015103687</v>
      </c>
      <c r="G23" s="174">
        <v>851970.9927632343</v>
      </c>
      <c r="H23" s="174">
        <f>H19/H24*1000000</f>
        <v>845264.0930558306</v>
      </c>
      <c r="I23" s="174">
        <f>I19/I24*1000000</f>
        <v>850194.1866849863</v>
      </c>
    </row>
    <row r="24" spans="1:9" ht="27" customHeight="1">
      <c r="A24" s="257"/>
      <c r="B24" s="186" t="s">
        <v>141</v>
      </c>
      <c r="C24" s="187"/>
      <c r="D24" s="188" t="s">
        <v>142</v>
      </c>
      <c r="E24" s="179">
        <v>1196529</v>
      </c>
      <c r="F24" s="179">
        <v>1196529</v>
      </c>
      <c r="G24" s="179">
        <v>1196529</v>
      </c>
      <c r="H24" s="180">
        <f>G24</f>
        <v>1196529</v>
      </c>
      <c r="I24" s="180">
        <f>H24</f>
        <v>1196529</v>
      </c>
    </row>
    <row r="25" spans="1:9" ht="27" customHeight="1">
      <c r="A25" s="257"/>
      <c r="B25" s="10" t="s">
        <v>143</v>
      </c>
      <c r="C25" s="189"/>
      <c r="D25" s="190"/>
      <c r="E25" s="172">
        <v>325611</v>
      </c>
      <c r="F25" s="172">
        <v>323039</v>
      </c>
      <c r="G25" s="172">
        <v>325352</v>
      </c>
      <c r="H25" s="172">
        <v>323674</v>
      </c>
      <c r="I25" s="191">
        <v>324296</v>
      </c>
    </row>
    <row r="26" spans="1:9" ht="27" customHeight="1">
      <c r="A26" s="257"/>
      <c r="B26" s="192" t="s">
        <v>144</v>
      </c>
      <c r="C26" s="193"/>
      <c r="D26" s="194"/>
      <c r="E26" s="195">
        <v>0.35288</v>
      </c>
      <c r="F26" s="195">
        <v>0.34</v>
      </c>
      <c r="G26" s="195">
        <v>0.33356</v>
      </c>
      <c r="H26" s="195">
        <v>0.337</v>
      </c>
      <c r="I26" s="196">
        <v>0.343</v>
      </c>
    </row>
    <row r="27" spans="1:9" ht="27" customHeight="1">
      <c r="A27" s="257"/>
      <c r="B27" s="192" t="s">
        <v>145</v>
      </c>
      <c r="C27" s="193"/>
      <c r="D27" s="194"/>
      <c r="E27" s="197">
        <v>0.8</v>
      </c>
      <c r="F27" s="197">
        <v>0.8</v>
      </c>
      <c r="G27" s="197">
        <v>0.8</v>
      </c>
      <c r="H27" s="197">
        <v>0.8</v>
      </c>
      <c r="I27" s="253">
        <v>0.9</v>
      </c>
    </row>
    <row r="28" spans="1:9" ht="27" customHeight="1">
      <c r="A28" s="257"/>
      <c r="B28" s="192" t="s">
        <v>146</v>
      </c>
      <c r="C28" s="193"/>
      <c r="D28" s="194"/>
      <c r="E28" s="197">
        <v>93.9</v>
      </c>
      <c r="F28" s="197">
        <v>94.5</v>
      </c>
      <c r="G28" s="197">
        <v>95.4</v>
      </c>
      <c r="H28" s="197">
        <v>92.5</v>
      </c>
      <c r="I28" s="198">
        <v>93.2</v>
      </c>
    </row>
    <row r="29" spans="1:9" ht="27" customHeight="1">
      <c r="A29" s="257"/>
      <c r="B29" s="199" t="s">
        <v>147</v>
      </c>
      <c r="C29" s="200"/>
      <c r="D29" s="201"/>
      <c r="E29" s="202">
        <v>35.9</v>
      </c>
      <c r="F29" s="202">
        <v>37.3</v>
      </c>
      <c r="G29" s="202">
        <v>35.2</v>
      </c>
      <c r="H29" s="202">
        <v>34.4</v>
      </c>
      <c r="I29" s="205">
        <v>36.7</v>
      </c>
    </row>
    <row r="30" spans="1:9" ht="27" customHeight="1">
      <c r="A30" s="257"/>
      <c r="B30" s="298" t="s">
        <v>148</v>
      </c>
      <c r="C30" s="25" t="s">
        <v>149</v>
      </c>
      <c r="D30" s="203"/>
      <c r="E30" s="204">
        <v>0</v>
      </c>
      <c r="F30" s="204">
        <v>0</v>
      </c>
      <c r="G30" s="204">
        <v>0</v>
      </c>
      <c r="H30" s="204">
        <v>0</v>
      </c>
      <c r="I30" s="249">
        <v>0</v>
      </c>
    </row>
    <row r="31" spans="1:9" ht="27" customHeight="1">
      <c r="A31" s="257"/>
      <c r="B31" s="257"/>
      <c r="C31" s="192" t="s">
        <v>150</v>
      </c>
      <c r="D31" s="194"/>
      <c r="E31" s="197">
        <v>0</v>
      </c>
      <c r="F31" s="197">
        <v>0</v>
      </c>
      <c r="G31" s="197">
        <v>0</v>
      </c>
      <c r="H31" s="197">
        <v>0</v>
      </c>
      <c r="I31" s="250">
        <v>0</v>
      </c>
    </row>
    <row r="32" spans="1:9" ht="27" customHeight="1">
      <c r="A32" s="257"/>
      <c r="B32" s="257"/>
      <c r="C32" s="192" t="s">
        <v>151</v>
      </c>
      <c r="D32" s="194"/>
      <c r="E32" s="197">
        <v>15.8</v>
      </c>
      <c r="F32" s="197">
        <v>16</v>
      </c>
      <c r="G32" s="197">
        <v>15.8</v>
      </c>
      <c r="H32" s="197">
        <v>15</v>
      </c>
      <c r="I32" s="198">
        <v>14.4</v>
      </c>
    </row>
    <row r="33" spans="1:9" ht="27" customHeight="1">
      <c r="A33" s="258"/>
      <c r="B33" s="258"/>
      <c r="C33" s="199" t="s">
        <v>152</v>
      </c>
      <c r="D33" s="201"/>
      <c r="E33" s="202">
        <v>191.5</v>
      </c>
      <c r="F33" s="202">
        <v>188.4</v>
      </c>
      <c r="G33" s="202">
        <v>181.2</v>
      </c>
      <c r="H33" s="202">
        <v>173</v>
      </c>
      <c r="I33" s="205">
        <v>165.7</v>
      </c>
    </row>
    <row r="34" spans="1:9" ht="27" customHeight="1">
      <c r="A34" s="2" t="s">
        <v>247</v>
      </c>
      <c r="B34" s="8"/>
      <c r="C34" s="8"/>
      <c r="D34" s="8"/>
      <c r="E34" s="206"/>
      <c r="F34" s="206"/>
      <c r="G34" s="206"/>
      <c r="H34" s="206"/>
      <c r="I34" s="207"/>
    </row>
    <row r="35" ht="27" customHeight="1">
      <c r="A35" s="13" t="s">
        <v>111</v>
      </c>
    </row>
    <row r="36" ht="13.5">
      <c r="A36" s="208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G15" sqref="G15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/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243</v>
      </c>
      <c r="B5" s="31"/>
      <c r="C5" s="31"/>
      <c r="D5" s="31"/>
      <c r="K5" s="37"/>
      <c r="O5" s="37" t="s">
        <v>48</v>
      </c>
    </row>
    <row r="6" spans="1:15" ht="15.75" customHeight="1">
      <c r="A6" s="281" t="s">
        <v>49</v>
      </c>
      <c r="B6" s="282"/>
      <c r="C6" s="282"/>
      <c r="D6" s="282"/>
      <c r="E6" s="283"/>
      <c r="F6" s="263" t="s">
        <v>249</v>
      </c>
      <c r="G6" s="264"/>
      <c r="H6" s="263" t="s">
        <v>250</v>
      </c>
      <c r="I6" s="264"/>
      <c r="J6" s="263" t="s">
        <v>251</v>
      </c>
      <c r="K6" s="264"/>
      <c r="L6" s="263"/>
      <c r="M6" s="264"/>
      <c r="N6" s="263"/>
      <c r="O6" s="264"/>
    </row>
    <row r="7" spans="1:15" ht="15.75" customHeight="1">
      <c r="A7" s="284"/>
      <c r="B7" s="285"/>
      <c r="C7" s="285"/>
      <c r="D7" s="285"/>
      <c r="E7" s="286"/>
      <c r="F7" s="109" t="s">
        <v>244</v>
      </c>
      <c r="G7" s="38" t="s">
        <v>2</v>
      </c>
      <c r="H7" s="109" t="s">
        <v>244</v>
      </c>
      <c r="I7" s="38" t="s">
        <v>2</v>
      </c>
      <c r="J7" s="109" t="s">
        <v>244</v>
      </c>
      <c r="K7" s="38" t="s">
        <v>2</v>
      </c>
      <c r="L7" s="109" t="s">
        <v>244</v>
      </c>
      <c r="M7" s="38" t="s">
        <v>2</v>
      </c>
      <c r="N7" s="109" t="s">
        <v>244</v>
      </c>
      <c r="O7" s="38" t="s">
        <v>2</v>
      </c>
    </row>
    <row r="8" spans="1:25" ht="15.75" customHeight="1">
      <c r="A8" s="271" t="s">
        <v>83</v>
      </c>
      <c r="B8" s="55" t="s">
        <v>50</v>
      </c>
      <c r="C8" s="56"/>
      <c r="D8" s="56"/>
      <c r="E8" s="93" t="s">
        <v>41</v>
      </c>
      <c r="F8" s="110">
        <v>2246</v>
      </c>
      <c r="G8" s="111">
        <v>2121</v>
      </c>
      <c r="H8" s="110">
        <v>2342</v>
      </c>
      <c r="I8" s="112">
        <v>2062</v>
      </c>
      <c r="J8" s="110">
        <v>15104</v>
      </c>
      <c r="K8" s="113">
        <v>13816</v>
      </c>
      <c r="L8" s="110"/>
      <c r="M8" s="112"/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75" customHeight="1">
      <c r="A9" s="293"/>
      <c r="B9" s="8"/>
      <c r="C9" s="30" t="s">
        <v>51</v>
      </c>
      <c r="D9" s="43"/>
      <c r="E9" s="91" t="s">
        <v>42</v>
      </c>
      <c r="F9" s="70">
        <v>2246</v>
      </c>
      <c r="G9" s="115">
        <v>2121</v>
      </c>
      <c r="H9" s="70">
        <v>2342</v>
      </c>
      <c r="I9" s="116">
        <v>2062</v>
      </c>
      <c r="J9" s="70">
        <v>14816</v>
      </c>
      <c r="K9" s="117">
        <v>13816</v>
      </c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75" customHeight="1">
      <c r="A10" s="293"/>
      <c r="B10" s="10"/>
      <c r="C10" s="30" t="s">
        <v>52</v>
      </c>
      <c r="D10" s="43"/>
      <c r="E10" s="91" t="s">
        <v>43</v>
      </c>
      <c r="F10" s="70">
        <v>0</v>
      </c>
      <c r="G10" s="115">
        <v>0</v>
      </c>
      <c r="H10" s="70">
        <v>0</v>
      </c>
      <c r="I10" s="116">
        <v>0</v>
      </c>
      <c r="J10" s="118">
        <v>288</v>
      </c>
      <c r="K10" s="119">
        <v>0</v>
      </c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75" customHeight="1">
      <c r="A11" s="293"/>
      <c r="B11" s="50" t="s">
        <v>53</v>
      </c>
      <c r="C11" s="63"/>
      <c r="D11" s="63"/>
      <c r="E11" s="90" t="s">
        <v>44</v>
      </c>
      <c r="F11" s="120">
        <v>1954</v>
      </c>
      <c r="G11" s="121">
        <v>1838</v>
      </c>
      <c r="H11" s="120">
        <v>1743</v>
      </c>
      <c r="I11" s="122">
        <v>1691</v>
      </c>
      <c r="J11" s="120">
        <v>18278</v>
      </c>
      <c r="K11" s="123">
        <v>13389</v>
      </c>
      <c r="L11" s="120"/>
      <c r="M11" s="122"/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75" customHeight="1">
      <c r="A12" s="293"/>
      <c r="B12" s="7"/>
      <c r="C12" s="30" t="s">
        <v>54</v>
      </c>
      <c r="D12" s="43"/>
      <c r="E12" s="91" t="s">
        <v>45</v>
      </c>
      <c r="F12" s="70">
        <v>1920</v>
      </c>
      <c r="G12" s="115">
        <v>1838</v>
      </c>
      <c r="H12" s="120">
        <v>1723</v>
      </c>
      <c r="I12" s="116">
        <v>1691</v>
      </c>
      <c r="J12" s="120">
        <v>14343</v>
      </c>
      <c r="K12" s="117">
        <v>13388</v>
      </c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75" customHeight="1">
      <c r="A13" s="293"/>
      <c r="B13" s="8"/>
      <c r="C13" s="52" t="s">
        <v>55</v>
      </c>
      <c r="D13" s="53"/>
      <c r="E13" s="95" t="s">
        <v>46</v>
      </c>
      <c r="F13" s="68">
        <v>34</v>
      </c>
      <c r="G13" s="150">
        <v>0</v>
      </c>
      <c r="H13" s="118">
        <v>21</v>
      </c>
      <c r="I13" s="119">
        <v>0</v>
      </c>
      <c r="J13" s="118">
        <v>3935</v>
      </c>
      <c r="K13" s="119">
        <v>1</v>
      </c>
      <c r="L13" s="68"/>
      <c r="M13" s="125"/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75" customHeight="1">
      <c r="A14" s="293"/>
      <c r="B14" s="44" t="s">
        <v>56</v>
      </c>
      <c r="C14" s="43"/>
      <c r="D14" s="43"/>
      <c r="E14" s="91" t="s">
        <v>154</v>
      </c>
      <c r="F14" s="69">
        <f>F9-F12</f>
        <v>326</v>
      </c>
      <c r="G14" s="127">
        <f aca="true" t="shared" si="0" ref="G14:O15">G9-G12</f>
        <v>283</v>
      </c>
      <c r="H14" s="69">
        <f t="shared" si="0"/>
        <v>619</v>
      </c>
      <c r="I14" s="127">
        <f t="shared" si="0"/>
        <v>371</v>
      </c>
      <c r="J14" s="69">
        <f t="shared" si="0"/>
        <v>473</v>
      </c>
      <c r="K14" s="127">
        <f t="shared" si="0"/>
        <v>428</v>
      </c>
      <c r="L14" s="69">
        <f t="shared" si="0"/>
        <v>0</v>
      </c>
      <c r="M14" s="127">
        <f t="shared" si="0"/>
        <v>0</v>
      </c>
      <c r="N14" s="69">
        <f t="shared" si="0"/>
        <v>0</v>
      </c>
      <c r="O14" s="127">
        <f t="shared" si="0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75" customHeight="1">
      <c r="A15" s="293"/>
      <c r="B15" s="44" t="s">
        <v>57</v>
      </c>
      <c r="C15" s="43"/>
      <c r="D15" s="43"/>
      <c r="E15" s="91" t="s">
        <v>155</v>
      </c>
      <c r="F15" s="69">
        <f>F10-F13</f>
        <v>-34</v>
      </c>
      <c r="G15" s="127">
        <f t="shared" si="0"/>
        <v>0</v>
      </c>
      <c r="H15" s="69">
        <f t="shared" si="0"/>
        <v>-21</v>
      </c>
      <c r="I15" s="127">
        <f t="shared" si="0"/>
        <v>0</v>
      </c>
      <c r="J15" s="69">
        <f t="shared" si="0"/>
        <v>-3647</v>
      </c>
      <c r="K15" s="127">
        <f t="shared" si="0"/>
        <v>-1</v>
      </c>
      <c r="L15" s="69">
        <f t="shared" si="0"/>
        <v>0</v>
      </c>
      <c r="M15" s="127">
        <f t="shared" si="0"/>
        <v>0</v>
      </c>
      <c r="N15" s="69">
        <f t="shared" si="0"/>
        <v>0</v>
      </c>
      <c r="O15" s="127">
        <f t="shared" si="0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75" customHeight="1">
      <c r="A16" s="293"/>
      <c r="B16" s="44" t="s">
        <v>58</v>
      </c>
      <c r="C16" s="43"/>
      <c r="D16" s="43"/>
      <c r="E16" s="91" t="s">
        <v>156</v>
      </c>
      <c r="F16" s="69">
        <f>F8-F11</f>
        <v>292</v>
      </c>
      <c r="G16" s="127">
        <f aca="true" t="shared" si="1" ref="G16:O16">G8-G11</f>
        <v>283</v>
      </c>
      <c r="H16" s="69">
        <f t="shared" si="1"/>
        <v>599</v>
      </c>
      <c r="I16" s="127">
        <f t="shared" si="1"/>
        <v>371</v>
      </c>
      <c r="J16" s="69">
        <f t="shared" si="1"/>
        <v>-3174</v>
      </c>
      <c r="K16" s="127">
        <f t="shared" si="1"/>
        <v>427</v>
      </c>
      <c r="L16" s="69">
        <f t="shared" si="1"/>
        <v>0</v>
      </c>
      <c r="M16" s="127">
        <f t="shared" si="1"/>
        <v>0</v>
      </c>
      <c r="N16" s="69">
        <f t="shared" si="1"/>
        <v>0</v>
      </c>
      <c r="O16" s="127">
        <f t="shared" si="1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75" customHeight="1">
      <c r="A17" s="293"/>
      <c r="B17" s="44" t="s">
        <v>59</v>
      </c>
      <c r="C17" s="43"/>
      <c r="D17" s="43"/>
      <c r="E17" s="34"/>
      <c r="F17" s="210">
        <v>0</v>
      </c>
      <c r="G17" s="211">
        <v>0</v>
      </c>
      <c r="H17" s="118">
        <v>0</v>
      </c>
      <c r="I17" s="119">
        <v>0</v>
      </c>
      <c r="J17" s="70">
        <v>196</v>
      </c>
      <c r="K17" s="117">
        <v>2950</v>
      </c>
      <c r="L17" s="70"/>
      <c r="M17" s="116"/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75" customHeight="1">
      <c r="A18" s="294"/>
      <c r="B18" s="47" t="s">
        <v>60</v>
      </c>
      <c r="C18" s="31"/>
      <c r="D18" s="31"/>
      <c r="E18" s="17"/>
      <c r="F18" s="129">
        <v>0</v>
      </c>
      <c r="G18" s="130">
        <v>0</v>
      </c>
      <c r="H18" s="131">
        <v>0</v>
      </c>
      <c r="I18" s="132">
        <v>0</v>
      </c>
      <c r="J18" s="131" t="s">
        <v>248</v>
      </c>
      <c r="K18" s="132">
        <v>0</v>
      </c>
      <c r="L18" s="131"/>
      <c r="M18" s="132"/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75" customHeight="1">
      <c r="A19" s="293" t="s">
        <v>84</v>
      </c>
      <c r="B19" s="50" t="s">
        <v>61</v>
      </c>
      <c r="C19" s="51"/>
      <c r="D19" s="51"/>
      <c r="E19" s="96"/>
      <c r="F19" s="65">
        <v>623</v>
      </c>
      <c r="G19" s="134">
        <v>1060</v>
      </c>
      <c r="H19" s="66">
        <v>2896</v>
      </c>
      <c r="I19" s="135">
        <v>1259</v>
      </c>
      <c r="J19" s="66">
        <v>687</v>
      </c>
      <c r="K19" s="136">
        <v>1042</v>
      </c>
      <c r="L19" s="66"/>
      <c r="M19" s="135"/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75" customHeight="1">
      <c r="A20" s="293"/>
      <c r="B20" s="19"/>
      <c r="C20" s="30" t="s">
        <v>62</v>
      </c>
      <c r="D20" s="43"/>
      <c r="E20" s="91"/>
      <c r="F20" s="69">
        <v>0</v>
      </c>
      <c r="G20" s="127">
        <v>0</v>
      </c>
      <c r="H20" s="70">
        <v>0</v>
      </c>
      <c r="I20" s="116">
        <v>0</v>
      </c>
      <c r="J20" s="70">
        <v>199</v>
      </c>
      <c r="K20" s="119">
        <v>199</v>
      </c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75" customHeight="1">
      <c r="A21" s="293"/>
      <c r="B21" s="9" t="s">
        <v>63</v>
      </c>
      <c r="C21" s="63"/>
      <c r="D21" s="63"/>
      <c r="E21" s="90" t="s">
        <v>157</v>
      </c>
      <c r="F21" s="137">
        <v>623</v>
      </c>
      <c r="G21" s="138">
        <v>1060</v>
      </c>
      <c r="H21" s="120">
        <v>2896</v>
      </c>
      <c r="I21" s="122">
        <v>1259</v>
      </c>
      <c r="J21" s="120">
        <v>687</v>
      </c>
      <c r="K21" s="123">
        <v>1042</v>
      </c>
      <c r="L21" s="120"/>
      <c r="M21" s="122"/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75" customHeight="1">
      <c r="A22" s="293"/>
      <c r="B22" s="50" t="s">
        <v>64</v>
      </c>
      <c r="C22" s="51"/>
      <c r="D22" s="51"/>
      <c r="E22" s="96" t="s">
        <v>158</v>
      </c>
      <c r="F22" s="65">
        <v>1524</v>
      </c>
      <c r="G22" s="134">
        <v>2262</v>
      </c>
      <c r="H22" s="66">
        <v>3867</v>
      </c>
      <c r="I22" s="135">
        <v>2311</v>
      </c>
      <c r="J22" s="66">
        <v>1769</v>
      </c>
      <c r="K22" s="136">
        <v>1886</v>
      </c>
      <c r="L22" s="66"/>
      <c r="M22" s="135"/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75" customHeight="1">
      <c r="A23" s="293"/>
      <c r="B23" s="7" t="s">
        <v>65</v>
      </c>
      <c r="C23" s="52" t="s">
        <v>66</v>
      </c>
      <c r="D23" s="53"/>
      <c r="E23" s="95"/>
      <c r="F23" s="67">
        <v>357</v>
      </c>
      <c r="G23" s="124">
        <v>369</v>
      </c>
      <c r="H23" s="68">
        <v>345</v>
      </c>
      <c r="I23" s="125">
        <v>334</v>
      </c>
      <c r="J23" s="68">
        <v>1288</v>
      </c>
      <c r="K23" s="126">
        <v>1368</v>
      </c>
      <c r="L23" s="68"/>
      <c r="M23" s="125"/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75" customHeight="1">
      <c r="A24" s="293"/>
      <c r="B24" s="44" t="s">
        <v>159</v>
      </c>
      <c r="C24" s="43"/>
      <c r="D24" s="43"/>
      <c r="E24" s="91" t="s">
        <v>160</v>
      </c>
      <c r="F24" s="69">
        <f>F21-F22</f>
        <v>-901</v>
      </c>
      <c r="G24" s="127">
        <f>G21-G22</f>
        <v>-1202</v>
      </c>
      <c r="H24" s="69">
        <f>H21-H22</f>
        <v>-971</v>
      </c>
      <c r="I24" s="127">
        <f>I21-I22</f>
        <v>-1052</v>
      </c>
      <c r="J24" s="69">
        <f aca="true" t="shared" si="2" ref="J24:O24">J21-J22</f>
        <v>-1082</v>
      </c>
      <c r="K24" s="127">
        <f t="shared" si="2"/>
        <v>-844</v>
      </c>
      <c r="L24" s="69">
        <f t="shared" si="2"/>
        <v>0</v>
      </c>
      <c r="M24" s="127">
        <f t="shared" si="2"/>
        <v>0</v>
      </c>
      <c r="N24" s="69">
        <f t="shared" si="2"/>
        <v>0</v>
      </c>
      <c r="O24" s="127">
        <f t="shared" si="2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75" customHeight="1">
      <c r="A25" s="293"/>
      <c r="B25" s="101" t="s">
        <v>67</v>
      </c>
      <c r="C25" s="53"/>
      <c r="D25" s="53"/>
      <c r="E25" s="295" t="s">
        <v>161</v>
      </c>
      <c r="F25" s="276">
        <v>901</v>
      </c>
      <c r="G25" s="269">
        <v>1202</v>
      </c>
      <c r="H25" s="267">
        <v>971</v>
      </c>
      <c r="I25" s="269">
        <v>1052</v>
      </c>
      <c r="J25" s="267">
        <v>1082</v>
      </c>
      <c r="K25" s="269">
        <v>844</v>
      </c>
      <c r="L25" s="267"/>
      <c r="M25" s="269"/>
      <c r="N25" s="267"/>
      <c r="O25" s="269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75" customHeight="1">
      <c r="A26" s="293"/>
      <c r="B26" s="9" t="s">
        <v>68</v>
      </c>
      <c r="C26" s="63"/>
      <c r="D26" s="63"/>
      <c r="E26" s="296"/>
      <c r="F26" s="277"/>
      <c r="G26" s="270"/>
      <c r="H26" s="268"/>
      <c r="I26" s="270"/>
      <c r="J26" s="268"/>
      <c r="K26" s="270"/>
      <c r="L26" s="268"/>
      <c r="M26" s="270"/>
      <c r="N26" s="268"/>
      <c r="O26" s="270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75" customHeight="1">
      <c r="A27" s="294"/>
      <c r="B27" s="47" t="s">
        <v>162</v>
      </c>
      <c r="C27" s="31"/>
      <c r="D27" s="31"/>
      <c r="E27" s="92" t="s">
        <v>163</v>
      </c>
      <c r="F27" s="73">
        <f>F24+F25</f>
        <v>0</v>
      </c>
      <c r="G27" s="139">
        <f>G24+G25</f>
        <v>0</v>
      </c>
      <c r="H27" s="73">
        <f>H24+H25</f>
        <v>0</v>
      </c>
      <c r="I27" s="139">
        <f>I24+I25</f>
        <v>0</v>
      </c>
      <c r="J27" s="73">
        <f aca="true" t="shared" si="3" ref="J27:O27">J24+J25</f>
        <v>0</v>
      </c>
      <c r="K27" s="139">
        <f t="shared" si="3"/>
        <v>0</v>
      </c>
      <c r="L27" s="73">
        <f t="shared" si="3"/>
        <v>0</v>
      </c>
      <c r="M27" s="139">
        <f t="shared" si="3"/>
        <v>0</v>
      </c>
      <c r="N27" s="73">
        <f t="shared" si="3"/>
        <v>0</v>
      </c>
      <c r="O27" s="139">
        <f t="shared" si="3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75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75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164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5.75" customHeight="1">
      <c r="A30" s="287" t="s">
        <v>69</v>
      </c>
      <c r="B30" s="288"/>
      <c r="C30" s="288"/>
      <c r="D30" s="288"/>
      <c r="E30" s="289"/>
      <c r="F30" s="265" t="s">
        <v>252</v>
      </c>
      <c r="G30" s="266"/>
      <c r="H30" s="265" t="s">
        <v>253</v>
      </c>
      <c r="I30" s="266"/>
      <c r="J30" s="265" t="s">
        <v>254</v>
      </c>
      <c r="K30" s="266"/>
      <c r="L30" s="265" t="s">
        <v>255</v>
      </c>
      <c r="M30" s="266"/>
      <c r="N30" s="265" t="s">
        <v>256</v>
      </c>
      <c r="O30" s="266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5.75" customHeight="1">
      <c r="A31" s="290"/>
      <c r="B31" s="291"/>
      <c r="C31" s="291"/>
      <c r="D31" s="291"/>
      <c r="E31" s="292"/>
      <c r="F31" s="109" t="s">
        <v>244</v>
      </c>
      <c r="G31" s="38" t="s">
        <v>2</v>
      </c>
      <c r="H31" s="109" t="s">
        <v>244</v>
      </c>
      <c r="I31" s="38" t="s">
        <v>2</v>
      </c>
      <c r="J31" s="109" t="s">
        <v>244</v>
      </c>
      <c r="K31" s="38" t="s">
        <v>2</v>
      </c>
      <c r="L31" s="109" t="s">
        <v>244</v>
      </c>
      <c r="M31" s="38" t="s">
        <v>2</v>
      </c>
      <c r="N31" s="109" t="s">
        <v>244</v>
      </c>
      <c r="O31" s="209" t="s">
        <v>2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271" t="s">
        <v>85</v>
      </c>
      <c r="B32" s="55" t="s">
        <v>50</v>
      </c>
      <c r="C32" s="56"/>
      <c r="D32" s="56"/>
      <c r="E32" s="15" t="s">
        <v>41</v>
      </c>
      <c r="F32" s="66">
        <v>1285</v>
      </c>
      <c r="G32" s="147">
        <v>1239</v>
      </c>
      <c r="H32" s="110">
        <v>71</v>
      </c>
      <c r="I32" s="112">
        <v>83</v>
      </c>
      <c r="J32" s="110">
        <v>932</v>
      </c>
      <c r="K32" s="113">
        <f>K33+K35</f>
        <v>90</v>
      </c>
      <c r="L32" s="66">
        <v>0</v>
      </c>
      <c r="M32" s="147">
        <v>0</v>
      </c>
      <c r="N32" s="110">
        <v>0</v>
      </c>
      <c r="O32" s="148">
        <v>0</v>
      </c>
      <c r="P32" s="147"/>
      <c r="Q32" s="147"/>
      <c r="R32" s="147"/>
      <c r="S32" s="147"/>
      <c r="T32" s="149"/>
      <c r="U32" s="149"/>
      <c r="V32" s="147"/>
      <c r="W32" s="147"/>
      <c r="X32" s="149"/>
      <c r="Y32" s="149"/>
    </row>
    <row r="33" spans="1:25" ht="15.75" customHeight="1">
      <c r="A33" s="272"/>
      <c r="B33" s="8"/>
      <c r="C33" s="52" t="s">
        <v>70</v>
      </c>
      <c r="D33" s="53"/>
      <c r="E33" s="99"/>
      <c r="F33" s="68">
        <v>1265</v>
      </c>
      <c r="G33" s="150">
        <v>1214</v>
      </c>
      <c r="H33" s="68">
        <v>2</v>
      </c>
      <c r="I33" s="125">
        <v>0</v>
      </c>
      <c r="J33" s="68">
        <v>928</v>
      </c>
      <c r="K33" s="126">
        <v>0</v>
      </c>
      <c r="L33" s="68">
        <v>0</v>
      </c>
      <c r="M33" s="150">
        <v>0</v>
      </c>
      <c r="N33" s="68">
        <v>0</v>
      </c>
      <c r="O33" s="124">
        <v>0</v>
      </c>
      <c r="P33" s="147"/>
      <c r="Q33" s="147"/>
      <c r="R33" s="147"/>
      <c r="S33" s="147"/>
      <c r="T33" s="149"/>
      <c r="U33" s="149"/>
      <c r="V33" s="147"/>
      <c r="W33" s="147"/>
      <c r="X33" s="149"/>
      <c r="Y33" s="149"/>
    </row>
    <row r="34" spans="1:25" ht="15.75" customHeight="1">
      <c r="A34" s="272"/>
      <c r="B34" s="8"/>
      <c r="C34" s="24"/>
      <c r="D34" s="30" t="s">
        <v>71</v>
      </c>
      <c r="E34" s="94"/>
      <c r="F34" s="70">
        <v>1265</v>
      </c>
      <c r="G34" s="115">
        <v>1214</v>
      </c>
      <c r="H34" s="70">
        <v>0</v>
      </c>
      <c r="I34" s="116">
        <v>0</v>
      </c>
      <c r="J34" s="70">
        <v>928</v>
      </c>
      <c r="K34" s="117">
        <v>0</v>
      </c>
      <c r="L34" s="70">
        <v>0</v>
      </c>
      <c r="M34" s="115">
        <v>0</v>
      </c>
      <c r="N34" s="70">
        <v>0</v>
      </c>
      <c r="O34" s="127">
        <v>0</v>
      </c>
      <c r="P34" s="147"/>
      <c r="Q34" s="147"/>
      <c r="R34" s="147"/>
      <c r="S34" s="147"/>
      <c r="T34" s="149"/>
      <c r="U34" s="149"/>
      <c r="V34" s="147"/>
      <c r="W34" s="147"/>
      <c r="X34" s="149"/>
      <c r="Y34" s="149"/>
    </row>
    <row r="35" spans="1:25" ht="15.75" customHeight="1">
      <c r="A35" s="272"/>
      <c r="B35" s="10"/>
      <c r="C35" s="62" t="s">
        <v>72</v>
      </c>
      <c r="D35" s="63"/>
      <c r="E35" s="100"/>
      <c r="F35" s="120">
        <v>21</v>
      </c>
      <c r="G35" s="121">
        <v>25</v>
      </c>
      <c r="H35" s="120">
        <v>69</v>
      </c>
      <c r="I35" s="122">
        <v>83</v>
      </c>
      <c r="J35" s="151">
        <v>4</v>
      </c>
      <c r="K35" s="152">
        <v>90</v>
      </c>
      <c r="L35" s="120">
        <v>0</v>
      </c>
      <c r="M35" s="121">
        <v>0</v>
      </c>
      <c r="N35" s="120">
        <v>0</v>
      </c>
      <c r="O35" s="138">
        <v>0</v>
      </c>
      <c r="P35" s="147"/>
      <c r="Q35" s="147"/>
      <c r="R35" s="147"/>
      <c r="S35" s="147"/>
      <c r="T35" s="149"/>
      <c r="U35" s="149"/>
      <c r="V35" s="147"/>
      <c r="W35" s="147"/>
      <c r="X35" s="149"/>
      <c r="Y35" s="149"/>
    </row>
    <row r="36" spans="1:25" ht="15.75" customHeight="1">
      <c r="A36" s="272"/>
      <c r="B36" s="50" t="s">
        <v>53</v>
      </c>
      <c r="C36" s="51"/>
      <c r="D36" s="51"/>
      <c r="E36" s="15" t="s">
        <v>42</v>
      </c>
      <c r="F36" s="66">
        <v>369</v>
      </c>
      <c r="G36" s="147">
        <v>365</v>
      </c>
      <c r="H36" s="66">
        <v>41</v>
      </c>
      <c r="I36" s="135">
        <v>47</v>
      </c>
      <c r="J36" s="66">
        <v>66</v>
      </c>
      <c r="K36" s="136">
        <f>K37+K38</f>
        <v>86</v>
      </c>
      <c r="L36" s="66">
        <v>0</v>
      </c>
      <c r="M36" s="147">
        <v>0</v>
      </c>
      <c r="N36" s="66">
        <v>0</v>
      </c>
      <c r="O36" s="134">
        <v>0</v>
      </c>
      <c r="P36" s="147"/>
      <c r="Q36" s="147"/>
      <c r="R36" s="147"/>
      <c r="S36" s="147"/>
      <c r="T36" s="147"/>
      <c r="U36" s="147"/>
      <c r="V36" s="147"/>
      <c r="W36" s="147"/>
      <c r="X36" s="149"/>
      <c r="Y36" s="149"/>
    </row>
    <row r="37" spans="1:25" ht="15.75" customHeight="1">
      <c r="A37" s="272"/>
      <c r="B37" s="8"/>
      <c r="C37" s="30" t="s">
        <v>73</v>
      </c>
      <c r="D37" s="43"/>
      <c r="E37" s="94"/>
      <c r="F37" s="70">
        <v>234</v>
      </c>
      <c r="G37" s="115">
        <v>206</v>
      </c>
      <c r="H37" s="70">
        <v>0</v>
      </c>
      <c r="I37" s="116">
        <v>0</v>
      </c>
      <c r="J37" s="70">
        <v>9</v>
      </c>
      <c r="K37" s="117">
        <v>24</v>
      </c>
      <c r="L37" s="70">
        <v>0</v>
      </c>
      <c r="M37" s="115">
        <v>0</v>
      </c>
      <c r="N37" s="70">
        <v>0</v>
      </c>
      <c r="O37" s="127">
        <v>0</v>
      </c>
      <c r="P37" s="147"/>
      <c r="Q37" s="147"/>
      <c r="R37" s="147"/>
      <c r="S37" s="147"/>
      <c r="T37" s="147"/>
      <c r="U37" s="147"/>
      <c r="V37" s="147"/>
      <c r="W37" s="147"/>
      <c r="X37" s="149"/>
      <c r="Y37" s="149"/>
    </row>
    <row r="38" spans="1:25" ht="15.75" customHeight="1">
      <c r="A38" s="272"/>
      <c r="B38" s="10"/>
      <c r="C38" s="30" t="s">
        <v>74</v>
      </c>
      <c r="D38" s="43"/>
      <c r="E38" s="94"/>
      <c r="F38" s="69">
        <v>135</v>
      </c>
      <c r="G38" s="127">
        <v>159</v>
      </c>
      <c r="H38" s="70">
        <v>40</v>
      </c>
      <c r="I38" s="116">
        <v>47</v>
      </c>
      <c r="J38" s="70">
        <v>57</v>
      </c>
      <c r="K38" s="152">
        <v>62</v>
      </c>
      <c r="L38" s="70">
        <v>0</v>
      </c>
      <c r="M38" s="115">
        <v>0</v>
      </c>
      <c r="N38" s="70">
        <v>0</v>
      </c>
      <c r="O38" s="127">
        <v>0</v>
      </c>
      <c r="P38" s="147"/>
      <c r="Q38" s="147"/>
      <c r="R38" s="149"/>
      <c r="S38" s="149"/>
      <c r="T38" s="147"/>
      <c r="U38" s="147"/>
      <c r="V38" s="147"/>
      <c r="W38" s="147"/>
      <c r="X38" s="149"/>
      <c r="Y38" s="149"/>
    </row>
    <row r="39" spans="1:25" ht="15.75" customHeight="1">
      <c r="A39" s="273"/>
      <c r="B39" s="11" t="s">
        <v>75</v>
      </c>
      <c r="C39" s="12"/>
      <c r="D39" s="12"/>
      <c r="E39" s="98" t="s">
        <v>165</v>
      </c>
      <c r="F39" s="73">
        <f>F32-F36</f>
        <v>916</v>
      </c>
      <c r="G39" s="139">
        <f aca="true" t="shared" si="4" ref="G39:O39">G32-G36</f>
        <v>874</v>
      </c>
      <c r="H39" s="73">
        <f t="shared" si="4"/>
        <v>30</v>
      </c>
      <c r="I39" s="139">
        <f t="shared" si="4"/>
        <v>36</v>
      </c>
      <c r="J39" s="73">
        <f t="shared" si="4"/>
        <v>866</v>
      </c>
      <c r="K39" s="139">
        <f t="shared" si="4"/>
        <v>4</v>
      </c>
      <c r="L39" s="73">
        <f t="shared" si="4"/>
        <v>0</v>
      </c>
      <c r="M39" s="139">
        <f t="shared" si="4"/>
        <v>0</v>
      </c>
      <c r="N39" s="73">
        <f t="shared" si="4"/>
        <v>0</v>
      </c>
      <c r="O39" s="139">
        <f t="shared" si="4"/>
        <v>0</v>
      </c>
      <c r="P39" s="147"/>
      <c r="Q39" s="147"/>
      <c r="R39" s="147"/>
      <c r="S39" s="147"/>
      <c r="T39" s="147"/>
      <c r="U39" s="147"/>
      <c r="V39" s="147"/>
      <c r="W39" s="147"/>
      <c r="X39" s="149"/>
      <c r="Y39" s="149"/>
    </row>
    <row r="40" spans="1:25" ht="15.75" customHeight="1">
      <c r="A40" s="271" t="s">
        <v>86</v>
      </c>
      <c r="B40" s="50" t="s">
        <v>76</v>
      </c>
      <c r="C40" s="51"/>
      <c r="D40" s="51"/>
      <c r="E40" s="15" t="s">
        <v>44</v>
      </c>
      <c r="F40" s="65">
        <v>495</v>
      </c>
      <c r="G40" s="134">
        <v>619</v>
      </c>
      <c r="H40" s="66">
        <v>0</v>
      </c>
      <c r="I40" s="135">
        <v>0</v>
      </c>
      <c r="J40" s="66">
        <v>315</v>
      </c>
      <c r="K40" s="136">
        <v>0</v>
      </c>
      <c r="L40" s="66">
        <v>103</v>
      </c>
      <c r="M40" s="147">
        <v>110</v>
      </c>
      <c r="N40" s="66">
        <v>33</v>
      </c>
      <c r="O40" s="134">
        <v>33</v>
      </c>
      <c r="P40" s="147"/>
      <c r="Q40" s="147"/>
      <c r="R40" s="147"/>
      <c r="S40" s="147"/>
      <c r="T40" s="149"/>
      <c r="U40" s="149"/>
      <c r="V40" s="149"/>
      <c r="W40" s="149"/>
      <c r="X40" s="147"/>
      <c r="Y40" s="147"/>
    </row>
    <row r="41" spans="1:25" ht="15.75" customHeight="1">
      <c r="A41" s="274"/>
      <c r="B41" s="10"/>
      <c r="C41" s="30" t="s">
        <v>77</v>
      </c>
      <c r="D41" s="43"/>
      <c r="E41" s="94"/>
      <c r="F41" s="153">
        <v>433</v>
      </c>
      <c r="G41" s="154">
        <v>499</v>
      </c>
      <c r="H41" s="151">
        <v>0</v>
      </c>
      <c r="I41" s="152">
        <v>0</v>
      </c>
      <c r="J41" s="70">
        <v>315</v>
      </c>
      <c r="K41" s="117">
        <v>0</v>
      </c>
      <c r="L41" s="70">
        <v>0</v>
      </c>
      <c r="M41" s="115">
        <v>0</v>
      </c>
      <c r="N41" s="70">
        <v>0</v>
      </c>
      <c r="O41" s="127">
        <v>0</v>
      </c>
      <c r="P41" s="149"/>
      <c r="Q41" s="149"/>
      <c r="R41" s="149"/>
      <c r="S41" s="149"/>
      <c r="T41" s="149"/>
      <c r="U41" s="149"/>
      <c r="V41" s="149"/>
      <c r="W41" s="149"/>
      <c r="X41" s="147"/>
      <c r="Y41" s="147"/>
    </row>
    <row r="42" spans="1:25" ht="15.75" customHeight="1">
      <c r="A42" s="274"/>
      <c r="B42" s="50" t="s">
        <v>64</v>
      </c>
      <c r="C42" s="51"/>
      <c r="D42" s="51"/>
      <c r="E42" s="15" t="s">
        <v>45</v>
      </c>
      <c r="F42" s="65">
        <v>1411</v>
      </c>
      <c r="G42" s="134">
        <v>1483</v>
      </c>
      <c r="H42" s="66">
        <v>0</v>
      </c>
      <c r="I42" s="135">
        <v>0</v>
      </c>
      <c r="J42" s="66">
        <v>1114</v>
      </c>
      <c r="K42" s="136">
        <v>0</v>
      </c>
      <c r="L42" s="66">
        <v>103</v>
      </c>
      <c r="M42" s="147">
        <v>110</v>
      </c>
      <c r="N42" s="66">
        <v>33</v>
      </c>
      <c r="O42" s="134">
        <v>33</v>
      </c>
      <c r="P42" s="147"/>
      <c r="Q42" s="147"/>
      <c r="R42" s="147"/>
      <c r="S42" s="147"/>
      <c r="T42" s="149"/>
      <c r="U42" s="149"/>
      <c r="V42" s="147"/>
      <c r="W42" s="147"/>
      <c r="X42" s="147"/>
      <c r="Y42" s="147"/>
    </row>
    <row r="43" spans="1:25" ht="15.75" customHeight="1">
      <c r="A43" s="274"/>
      <c r="B43" s="10"/>
      <c r="C43" s="30" t="s">
        <v>78</v>
      </c>
      <c r="D43" s="43"/>
      <c r="E43" s="94"/>
      <c r="F43" s="69">
        <v>978</v>
      </c>
      <c r="G43" s="127">
        <v>984</v>
      </c>
      <c r="H43" s="70">
        <v>0</v>
      </c>
      <c r="I43" s="116">
        <v>0</v>
      </c>
      <c r="J43" s="151">
        <v>799</v>
      </c>
      <c r="K43" s="152">
        <v>0</v>
      </c>
      <c r="L43" s="70">
        <v>76</v>
      </c>
      <c r="M43" s="115">
        <v>81</v>
      </c>
      <c r="N43" s="70">
        <v>27</v>
      </c>
      <c r="O43" s="127">
        <v>26</v>
      </c>
      <c r="P43" s="147"/>
      <c r="Q43" s="147"/>
      <c r="R43" s="149"/>
      <c r="S43" s="147"/>
      <c r="T43" s="149"/>
      <c r="U43" s="149"/>
      <c r="V43" s="147"/>
      <c r="W43" s="147"/>
      <c r="X43" s="149"/>
      <c r="Y43" s="149"/>
    </row>
    <row r="44" spans="1:25" ht="15.75" customHeight="1">
      <c r="A44" s="275"/>
      <c r="B44" s="47" t="s">
        <v>75</v>
      </c>
      <c r="C44" s="31"/>
      <c r="D44" s="31"/>
      <c r="E44" s="98" t="s">
        <v>166</v>
      </c>
      <c r="F44" s="129">
        <f>F40-F42</f>
        <v>-916</v>
      </c>
      <c r="G44" s="130">
        <f aca="true" t="shared" si="5" ref="G44:N44">G40-G42</f>
        <v>-864</v>
      </c>
      <c r="H44" s="129">
        <f t="shared" si="5"/>
        <v>0</v>
      </c>
      <c r="I44" s="130">
        <f t="shared" si="5"/>
        <v>0</v>
      </c>
      <c r="J44" s="129">
        <f t="shared" si="5"/>
        <v>-799</v>
      </c>
      <c r="K44" s="130">
        <f t="shared" si="5"/>
        <v>0</v>
      </c>
      <c r="L44" s="129">
        <f t="shared" si="5"/>
        <v>0</v>
      </c>
      <c r="M44" s="130">
        <f t="shared" si="5"/>
        <v>0</v>
      </c>
      <c r="N44" s="129">
        <f t="shared" si="5"/>
        <v>0</v>
      </c>
      <c r="O44" s="130">
        <f>O40-O42</f>
        <v>0</v>
      </c>
      <c r="P44" s="149"/>
      <c r="Q44" s="149"/>
      <c r="R44" s="147"/>
      <c r="S44" s="147"/>
      <c r="T44" s="149"/>
      <c r="U44" s="149"/>
      <c r="V44" s="147"/>
      <c r="W44" s="147"/>
      <c r="X44" s="147"/>
      <c r="Y44" s="147"/>
    </row>
    <row r="45" spans="1:25" ht="15.75" customHeight="1">
      <c r="A45" s="278" t="s">
        <v>87</v>
      </c>
      <c r="B45" s="25" t="s">
        <v>79</v>
      </c>
      <c r="C45" s="20"/>
      <c r="D45" s="20"/>
      <c r="E45" s="97" t="s">
        <v>167</v>
      </c>
      <c r="F45" s="155">
        <f>F39+F44</f>
        <v>0</v>
      </c>
      <c r="G45" s="156">
        <f aca="true" t="shared" si="6" ref="G45:O45">G39+G44</f>
        <v>10</v>
      </c>
      <c r="H45" s="155">
        <f t="shared" si="6"/>
        <v>30</v>
      </c>
      <c r="I45" s="156">
        <f t="shared" si="6"/>
        <v>36</v>
      </c>
      <c r="J45" s="155">
        <f t="shared" si="6"/>
        <v>67</v>
      </c>
      <c r="K45" s="156">
        <f t="shared" si="6"/>
        <v>4</v>
      </c>
      <c r="L45" s="155">
        <f t="shared" si="6"/>
        <v>0</v>
      </c>
      <c r="M45" s="156">
        <f t="shared" si="6"/>
        <v>0</v>
      </c>
      <c r="N45" s="155">
        <f t="shared" si="6"/>
        <v>0</v>
      </c>
      <c r="O45" s="156">
        <f t="shared" si="6"/>
        <v>0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</row>
    <row r="46" spans="1:25" ht="15.75" customHeight="1">
      <c r="A46" s="279"/>
      <c r="B46" s="44" t="s">
        <v>80</v>
      </c>
      <c r="C46" s="43"/>
      <c r="D46" s="43"/>
      <c r="E46" s="43"/>
      <c r="F46" s="153">
        <v>0</v>
      </c>
      <c r="G46" s="154">
        <v>0</v>
      </c>
      <c r="H46" s="151">
        <v>30</v>
      </c>
      <c r="I46" s="152">
        <v>35</v>
      </c>
      <c r="J46" s="151">
        <v>64</v>
      </c>
      <c r="K46" s="152">
        <v>4</v>
      </c>
      <c r="L46" s="70">
        <v>0</v>
      </c>
      <c r="M46" s="115">
        <v>0</v>
      </c>
      <c r="N46" s="151">
        <v>0</v>
      </c>
      <c r="O46" s="128">
        <v>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5.75" customHeight="1">
      <c r="A47" s="279"/>
      <c r="B47" s="44" t="s">
        <v>81</v>
      </c>
      <c r="C47" s="43"/>
      <c r="D47" s="43"/>
      <c r="E47" s="43"/>
      <c r="F47" s="70">
        <v>23</v>
      </c>
      <c r="G47" s="115">
        <v>23</v>
      </c>
      <c r="H47" s="70">
        <v>0</v>
      </c>
      <c r="I47" s="116">
        <v>1</v>
      </c>
      <c r="J47" s="70">
        <v>3</v>
      </c>
      <c r="K47" s="117">
        <v>0</v>
      </c>
      <c r="L47" s="70">
        <v>0</v>
      </c>
      <c r="M47" s="115">
        <v>0</v>
      </c>
      <c r="N47" s="70">
        <v>0</v>
      </c>
      <c r="O47" s="127">
        <v>0</v>
      </c>
      <c r="P47" s="147"/>
      <c r="Q47" s="147"/>
      <c r="R47" s="147"/>
      <c r="S47" s="147"/>
      <c r="T47" s="147"/>
      <c r="U47" s="147"/>
      <c r="V47" s="147"/>
      <c r="W47" s="147"/>
      <c r="X47" s="147"/>
      <c r="Y47" s="147"/>
    </row>
    <row r="48" spans="1:25" ht="15.75" customHeight="1">
      <c r="A48" s="280"/>
      <c r="B48" s="47" t="s">
        <v>82</v>
      </c>
      <c r="C48" s="31"/>
      <c r="D48" s="31"/>
      <c r="E48" s="31"/>
      <c r="F48" s="74">
        <v>23</v>
      </c>
      <c r="G48" s="157">
        <v>0</v>
      </c>
      <c r="H48" s="74">
        <v>0</v>
      </c>
      <c r="I48" s="158">
        <v>0</v>
      </c>
      <c r="J48" s="74">
        <v>3</v>
      </c>
      <c r="K48" s="159">
        <v>0</v>
      </c>
      <c r="L48" s="74">
        <v>0</v>
      </c>
      <c r="M48" s="157">
        <v>0</v>
      </c>
      <c r="N48" s="74">
        <v>0</v>
      </c>
      <c r="O48" s="139">
        <v>0</v>
      </c>
      <c r="P48" s="147"/>
      <c r="Q48" s="147"/>
      <c r="R48" s="147"/>
      <c r="S48" s="147"/>
      <c r="T48" s="147"/>
      <c r="U48" s="147"/>
      <c r="V48" s="147"/>
      <c r="W48" s="147"/>
      <c r="X48" s="147"/>
      <c r="Y48" s="147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K1" sqref="K1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2" t="s">
        <v>0</v>
      </c>
      <c r="B1" s="162"/>
      <c r="C1" s="212"/>
      <c r="D1" s="213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4"/>
      <c r="B5" s="214" t="s">
        <v>245</v>
      </c>
      <c r="C5" s="214"/>
      <c r="D5" s="214"/>
      <c r="H5" s="37"/>
      <c r="L5" s="37"/>
      <c r="N5" s="37" t="s">
        <v>170</v>
      </c>
    </row>
    <row r="6" spans="1:14" ht="15" customHeight="1">
      <c r="A6" s="215"/>
      <c r="B6" s="216"/>
      <c r="C6" s="216"/>
      <c r="D6" s="216"/>
      <c r="E6" s="301" t="s">
        <v>257</v>
      </c>
      <c r="F6" s="302"/>
      <c r="G6" s="301" t="s">
        <v>258</v>
      </c>
      <c r="H6" s="302"/>
      <c r="I6" s="217" t="s">
        <v>259</v>
      </c>
      <c r="J6" s="218"/>
      <c r="K6" s="301" t="s">
        <v>260</v>
      </c>
      <c r="L6" s="302"/>
      <c r="M6" s="301" t="s">
        <v>261</v>
      </c>
      <c r="N6" s="302"/>
    </row>
    <row r="7" spans="1:14" ht="15" customHeight="1">
      <c r="A7" s="59"/>
      <c r="B7" s="60"/>
      <c r="C7" s="60"/>
      <c r="D7" s="60"/>
      <c r="E7" s="219" t="s">
        <v>244</v>
      </c>
      <c r="F7" s="220" t="s">
        <v>2</v>
      </c>
      <c r="G7" s="219" t="s">
        <v>244</v>
      </c>
      <c r="H7" s="220" t="s">
        <v>2</v>
      </c>
      <c r="I7" s="219" t="s">
        <v>244</v>
      </c>
      <c r="J7" s="220" t="s">
        <v>2</v>
      </c>
      <c r="K7" s="219" t="s">
        <v>244</v>
      </c>
      <c r="L7" s="220" t="s">
        <v>2</v>
      </c>
      <c r="M7" s="219" t="s">
        <v>244</v>
      </c>
      <c r="N7" s="220" t="s">
        <v>2</v>
      </c>
    </row>
    <row r="8" spans="1:14" ht="18" customHeight="1">
      <c r="A8" s="256" t="s">
        <v>171</v>
      </c>
      <c r="B8" s="221" t="s">
        <v>172</v>
      </c>
      <c r="C8" s="222"/>
      <c r="D8" s="222"/>
      <c r="E8" s="223">
        <v>1</v>
      </c>
      <c r="F8" s="224">
        <v>1</v>
      </c>
      <c r="G8" s="223">
        <v>1</v>
      </c>
      <c r="H8" s="225">
        <v>1</v>
      </c>
      <c r="I8" s="223">
        <v>2</v>
      </c>
      <c r="J8" s="224">
        <v>2</v>
      </c>
      <c r="K8" s="223">
        <v>12</v>
      </c>
      <c r="L8" s="225">
        <v>12</v>
      </c>
      <c r="M8" s="223"/>
      <c r="N8" s="225"/>
    </row>
    <row r="9" spans="1:14" ht="18" customHeight="1">
      <c r="A9" s="257"/>
      <c r="B9" s="256" t="s">
        <v>173</v>
      </c>
      <c r="C9" s="181" t="s">
        <v>174</v>
      </c>
      <c r="D9" s="182"/>
      <c r="E9" s="226">
        <v>30</v>
      </c>
      <c r="F9" s="227">
        <v>30</v>
      </c>
      <c r="G9" s="226">
        <v>10</v>
      </c>
      <c r="H9" s="228">
        <v>10</v>
      </c>
      <c r="I9" s="226">
        <v>238</v>
      </c>
      <c r="J9" s="227">
        <v>238</v>
      </c>
      <c r="K9" s="226">
        <v>95</v>
      </c>
      <c r="L9" s="228">
        <v>95</v>
      </c>
      <c r="M9" s="226"/>
      <c r="N9" s="228"/>
    </row>
    <row r="10" spans="1:14" ht="18" customHeight="1">
      <c r="A10" s="257"/>
      <c r="B10" s="257"/>
      <c r="C10" s="44" t="s">
        <v>175</v>
      </c>
      <c r="D10" s="43"/>
      <c r="E10" s="229">
        <v>30</v>
      </c>
      <c r="F10" s="230">
        <v>30</v>
      </c>
      <c r="G10" s="229">
        <v>10</v>
      </c>
      <c r="H10" s="231">
        <v>10</v>
      </c>
      <c r="I10" s="229">
        <v>196</v>
      </c>
      <c r="J10" s="230">
        <v>196</v>
      </c>
      <c r="K10" s="229">
        <v>50</v>
      </c>
      <c r="L10" s="231">
        <v>50</v>
      </c>
      <c r="M10" s="229"/>
      <c r="N10" s="231"/>
    </row>
    <row r="11" spans="1:14" ht="18" customHeight="1">
      <c r="A11" s="257"/>
      <c r="B11" s="257"/>
      <c r="C11" s="44" t="s">
        <v>176</v>
      </c>
      <c r="D11" s="43"/>
      <c r="E11" s="229">
        <v>0</v>
      </c>
      <c r="F11" s="230">
        <v>0</v>
      </c>
      <c r="G11" s="229">
        <v>0</v>
      </c>
      <c r="H11" s="231">
        <v>0</v>
      </c>
      <c r="I11" s="229">
        <v>0</v>
      </c>
      <c r="J11" s="230">
        <v>0</v>
      </c>
      <c r="K11" s="229">
        <v>0</v>
      </c>
      <c r="L11" s="231">
        <v>0</v>
      </c>
      <c r="M11" s="229"/>
      <c r="N11" s="231"/>
    </row>
    <row r="12" spans="1:14" ht="18" customHeight="1">
      <c r="A12" s="257"/>
      <c r="B12" s="257"/>
      <c r="C12" s="44" t="s">
        <v>177</v>
      </c>
      <c r="D12" s="43"/>
      <c r="E12" s="229">
        <v>0</v>
      </c>
      <c r="F12" s="230">
        <v>0</v>
      </c>
      <c r="G12" s="229">
        <v>0</v>
      </c>
      <c r="H12" s="231">
        <v>0</v>
      </c>
      <c r="I12" s="229">
        <v>42</v>
      </c>
      <c r="J12" s="230">
        <v>42</v>
      </c>
      <c r="K12" s="229">
        <v>45</v>
      </c>
      <c r="L12" s="231">
        <v>45</v>
      </c>
      <c r="M12" s="229"/>
      <c r="N12" s="231"/>
    </row>
    <row r="13" spans="1:14" ht="18" customHeight="1">
      <c r="A13" s="257"/>
      <c r="B13" s="257"/>
      <c r="C13" s="44" t="s">
        <v>178</v>
      </c>
      <c r="D13" s="43"/>
      <c r="E13" s="229">
        <v>0</v>
      </c>
      <c r="F13" s="230">
        <v>0</v>
      </c>
      <c r="G13" s="229">
        <v>0</v>
      </c>
      <c r="H13" s="231">
        <v>0</v>
      </c>
      <c r="I13" s="229">
        <v>0</v>
      </c>
      <c r="J13" s="230">
        <v>0</v>
      </c>
      <c r="K13" s="229">
        <v>0</v>
      </c>
      <c r="L13" s="231">
        <v>0</v>
      </c>
      <c r="M13" s="229"/>
      <c r="N13" s="231"/>
    </row>
    <row r="14" spans="1:14" ht="18" customHeight="1">
      <c r="A14" s="258"/>
      <c r="B14" s="258"/>
      <c r="C14" s="47" t="s">
        <v>179</v>
      </c>
      <c r="D14" s="31"/>
      <c r="E14" s="232">
        <v>0</v>
      </c>
      <c r="F14" s="233">
        <v>0</v>
      </c>
      <c r="G14" s="232">
        <v>0</v>
      </c>
      <c r="H14" s="234">
        <v>0</v>
      </c>
      <c r="I14" s="232">
        <v>0</v>
      </c>
      <c r="J14" s="233">
        <v>0</v>
      </c>
      <c r="K14" s="232">
        <v>0</v>
      </c>
      <c r="L14" s="234">
        <v>0</v>
      </c>
      <c r="M14" s="232"/>
      <c r="N14" s="234"/>
    </row>
    <row r="15" spans="1:14" ht="18" customHeight="1">
      <c r="A15" s="298" t="s">
        <v>180</v>
      </c>
      <c r="B15" s="256" t="s">
        <v>181</v>
      </c>
      <c r="C15" s="181" t="s">
        <v>182</v>
      </c>
      <c r="D15" s="182"/>
      <c r="E15" s="235">
        <v>6836</v>
      </c>
      <c r="F15" s="236">
        <v>7203</v>
      </c>
      <c r="G15" s="235">
        <v>912</v>
      </c>
      <c r="H15" s="156">
        <v>877</v>
      </c>
      <c r="I15" s="235">
        <v>3</v>
      </c>
      <c r="J15" s="236">
        <v>3</v>
      </c>
      <c r="K15" s="235">
        <v>56</v>
      </c>
      <c r="L15" s="156">
        <v>57</v>
      </c>
      <c r="M15" s="235"/>
      <c r="N15" s="156"/>
    </row>
    <row r="16" spans="1:14" ht="18" customHeight="1">
      <c r="A16" s="257"/>
      <c r="B16" s="257"/>
      <c r="C16" s="44" t="s">
        <v>183</v>
      </c>
      <c r="D16" s="43"/>
      <c r="E16" s="70">
        <v>280</v>
      </c>
      <c r="F16" s="116">
        <v>282</v>
      </c>
      <c r="G16" s="70">
        <v>2429</v>
      </c>
      <c r="H16" s="127">
        <v>2488</v>
      </c>
      <c r="I16" s="70">
        <v>504</v>
      </c>
      <c r="J16" s="116">
        <v>550</v>
      </c>
      <c r="K16" s="70">
        <v>5</v>
      </c>
      <c r="L16" s="127">
        <v>3</v>
      </c>
      <c r="M16" s="70"/>
      <c r="N16" s="127"/>
    </row>
    <row r="17" spans="1:14" ht="18" customHeight="1">
      <c r="A17" s="257"/>
      <c r="B17" s="257"/>
      <c r="C17" s="44" t="s">
        <v>184</v>
      </c>
      <c r="D17" s="43"/>
      <c r="E17" s="70">
        <v>0</v>
      </c>
      <c r="F17" s="116">
        <v>0</v>
      </c>
      <c r="G17" s="70">
        <v>0</v>
      </c>
      <c r="H17" s="127">
        <v>0</v>
      </c>
      <c r="I17" s="70">
        <v>0</v>
      </c>
      <c r="J17" s="116">
        <v>0</v>
      </c>
      <c r="K17" s="70">
        <v>0</v>
      </c>
      <c r="L17" s="127">
        <v>0</v>
      </c>
      <c r="M17" s="70"/>
      <c r="N17" s="127"/>
    </row>
    <row r="18" spans="1:14" ht="18" customHeight="1">
      <c r="A18" s="257"/>
      <c r="B18" s="258"/>
      <c r="C18" s="47" t="s">
        <v>185</v>
      </c>
      <c r="D18" s="31"/>
      <c r="E18" s="73">
        <v>7116</v>
      </c>
      <c r="F18" s="237">
        <v>7485</v>
      </c>
      <c r="G18" s="73">
        <v>3341</v>
      </c>
      <c r="H18" s="237">
        <v>3365</v>
      </c>
      <c r="I18" s="73">
        <v>507</v>
      </c>
      <c r="J18" s="237">
        <v>553</v>
      </c>
      <c r="K18" s="73">
        <v>61</v>
      </c>
      <c r="L18" s="237">
        <v>60</v>
      </c>
      <c r="M18" s="73"/>
      <c r="N18" s="237"/>
    </row>
    <row r="19" spans="1:14" ht="18" customHeight="1">
      <c r="A19" s="257"/>
      <c r="B19" s="256" t="s">
        <v>186</v>
      </c>
      <c r="C19" s="181" t="s">
        <v>187</v>
      </c>
      <c r="D19" s="182"/>
      <c r="E19" s="155">
        <v>2605</v>
      </c>
      <c r="F19" s="156">
        <v>2557</v>
      </c>
      <c r="G19" s="155">
        <v>789</v>
      </c>
      <c r="H19" s="156">
        <v>624</v>
      </c>
      <c r="I19" s="155">
        <v>360</v>
      </c>
      <c r="J19" s="156">
        <v>342</v>
      </c>
      <c r="K19" s="155">
        <v>13</v>
      </c>
      <c r="L19" s="156">
        <v>13</v>
      </c>
      <c r="M19" s="155"/>
      <c r="N19" s="156"/>
    </row>
    <row r="20" spans="1:14" ht="18" customHeight="1">
      <c r="A20" s="257"/>
      <c r="B20" s="257"/>
      <c r="C20" s="44" t="s">
        <v>188</v>
      </c>
      <c r="D20" s="43"/>
      <c r="E20" s="69">
        <v>2946</v>
      </c>
      <c r="F20" s="127">
        <v>3363</v>
      </c>
      <c r="G20" s="69">
        <v>716</v>
      </c>
      <c r="H20" s="127">
        <v>1003</v>
      </c>
      <c r="I20" s="69">
        <v>101</v>
      </c>
      <c r="J20" s="127">
        <v>160</v>
      </c>
      <c r="K20" s="69">
        <v>2</v>
      </c>
      <c r="L20" s="127">
        <v>2</v>
      </c>
      <c r="M20" s="69"/>
      <c r="N20" s="127"/>
    </row>
    <row r="21" spans="1:14" s="242" customFormat="1" ht="18" customHeight="1">
      <c r="A21" s="257"/>
      <c r="B21" s="257"/>
      <c r="C21" s="238" t="s">
        <v>189</v>
      </c>
      <c r="D21" s="239"/>
      <c r="E21" s="240">
        <v>0</v>
      </c>
      <c r="F21" s="241">
        <v>0</v>
      </c>
      <c r="G21" s="240">
        <v>0</v>
      </c>
      <c r="H21" s="241"/>
      <c r="I21" s="240">
        <v>0</v>
      </c>
      <c r="J21" s="241">
        <v>0</v>
      </c>
      <c r="K21" s="240">
        <v>0</v>
      </c>
      <c r="L21" s="241">
        <v>0</v>
      </c>
      <c r="M21" s="240"/>
      <c r="N21" s="241"/>
    </row>
    <row r="22" spans="1:14" ht="18" customHeight="1">
      <c r="A22" s="257"/>
      <c r="B22" s="258"/>
      <c r="C22" s="11" t="s">
        <v>190</v>
      </c>
      <c r="D22" s="12"/>
      <c r="E22" s="73">
        <v>5551</v>
      </c>
      <c r="F22" s="139">
        <v>5920</v>
      </c>
      <c r="G22" s="73">
        <v>1506</v>
      </c>
      <c r="H22" s="139">
        <v>1627</v>
      </c>
      <c r="I22" s="73">
        <v>461</v>
      </c>
      <c r="J22" s="139">
        <v>502</v>
      </c>
      <c r="K22" s="73">
        <v>16</v>
      </c>
      <c r="L22" s="139">
        <v>15</v>
      </c>
      <c r="M22" s="73"/>
      <c r="N22" s="139"/>
    </row>
    <row r="23" spans="1:14" ht="18" customHeight="1">
      <c r="A23" s="257"/>
      <c r="B23" s="256" t="s">
        <v>191</v>
      </c>
      <c r="C23" s="181" t="s">
        <v>192</v>
      </c>
      <c r="D23" s="182"/>
      <c r="E23" s="155">
        <v>30</v>
      </c>
      <c r="F23" s="156">
        <v>30</v>
      </c>
      <c r="G23" s="155">
        <v>10</v>
      </c>
      <c r="H23" s="156">
        <v>10</v>
      </c>
      <c r="I23" s="155">
        <v>238</v>
      </c>
      <c r="J23" s="156">
        <v>238</v>
      </c>
      <c r="K23" s="155">
        <v>78</v>
      </c>
      <c r="L23" s="156">
        <v>78</v>
      </c>
      <c r="M23" s="155"/>
      <c r="N23" s="156"/>
    </row>
    <row r="24" spans="1:14" ht="18" customHeight="1">
      <c r="A24" s="257"/>
      <c r="B24" s="257"/>
      <c r="C24" s="44" t="s">
        <v>193</v>
      </c>
      <c r="D24" s="43"/>
      <c r="E24" s="69">
        <v>0</v>
      </c>
      <c r="F24" s="127">
        <v>0</v>
      </c>
      <c r="G24" s="69">
        <v>1825</v>
      </c>
      <c r="H24" s="127">
        <v>1728</v>
      </c>
      <c r="I24" s="69">
        <v>-192</v>
      </c>
      <c r="J24" s="127">
        <v>-186</v>
      </c>
      <c r="K24" s="69">
        <v>-50</v>
      </c>
      <c r="L24" s="127">
        <v>-50</v>
      </c>
      <c r="M24" s="69"/>
      <c r="N24" s="127"/>
    </row>
    <row r="25" spans="1:14" ht="18" customHeight="1">
      <c r="A25" s="257"/>
      <c r="B25" s="257"/>
      <c r="C25" s="44" t="s">
        <v>194</v>
      </c>
      <c r="D25" s="43"/>
      <c r="E25" s="69">
        <v>1536</v>
      </c>
      <c r="F25" s="127">
        <v>1535</v>
      </c>
      <c r="G25" s="69">
        <v>0</v>
      </c>
      <c r="H25" s="127">
        <v>0</v>
      </c>
      <c r="I25" s="69">
        <v>0</v>
      </c>
      <c r="J25" s="127">
        <v>0</v>
      </c>
      <c r="K25" s="69">
        <v>18</v>
      </c>
      <c r="L25" s="127">
        <v>18</v>
      </c>
      <c r="M25" s="69"/>
      <c r="N25" s="127"/>
    </row>
    <row r="26" spans="1:14" ht="18" customHeight="1">
      <c r="A26" s="257"/>
      <c r="B26" s="258"/>
      <c r="C26" s="45" t="s">
        <v>195</v>
      </c>
      <c r="D26" s="46"/>
      <c r="E26" s="71">
        <v>1566</v>
      </c>
      <c r="F26" s="139">
        <v>1565</v>
      </c>
      <c r="G26" s="71">
        <v>1835</v>
      </c>
      <c r="H26" s="139">
        <v>1738</v>
      </c>
      <c r="I26" s="158">
        <v>46</v>
      </c>
      <c r="J26" s="139">
        <v>51</v>
      </c>
      <c r="K26" s="71">
        <v>45</v>
      </c>
      <c r="L26" s="139">
        <v>45</v>
      </c>
      <c r="M26" s="71"/>
      <c r="N26" s="139"/>
    </row>
    <row r="27" spans="1:14" ht="18" customHeight="1">
      <c r="A27" s="258"/>
      <c r="B27" s="47" t="s">
        <v>196</v>
      </c>
      <c r="C27" s="31"/>
      <c r="D27" s="31"/>
      <c r="E27" s="243">
        <v>7116</v>
      </c>
      <c r="F27" s="139">
        <v>7485</v>
      </c>
      <c r="G27" s="73">
        <v>3341</v>
      </c>
      <c r="H27" s="139">
        <v>3365</v>
      </c>
      <c r="I27" s="243">
        <v>507</v>
      </c>
      <c r="J27" s="139">
        <v>553</v>
      </c>
      <c r="K27" s="73">
        <v>61</v>
      </c>
      <c r="L27" s="139">
        <v>60</v>
      </c>
      <c r="M27" s="73"/>
      <c r="N27" s="139"/>
    </row>
    <row r="28" spans="1:14" ht="18" customHeight="1">
      <c r="A28" s="256" t="s">
        <v>197</v>
      </c>
      <c r="B28" s="256" t="s">
        <v>198</v>
      </c>
      <c r="C28" s="181" t="s">
        <v>199</v>
      </c>
      <c r="D28" s="244" t="s">
        <v>41</v>
      </c>
      <c r="E28" s="155">
        <v>2217</v>
      </c>
      <c r="F28" s="156">
        <v>1940</v>
      </c>
      <c r="G28" s="155">
        <v>947</v>
      </c>
      <c r="H28" s="156">
        <v>904</v>
      </c>
      <c r="I28" s="155">
        <v>58</v>
      </c>
      <c r="J28" s="156">
        <v>58</v>
      </c>
      <c r="K28" s="155">
        <v>165</v>
      </c>
      <c r="L28" s="156">
        <v>173</v>
      </c>
      <c r="M28" s="155"/>
      <c r="N28" s="156"/>
    </row>
    <row r="29" spans="1:14" ht="18" customHeight="1">
      <c r="A29" s="257"/>
      <c r="B29" s="257"/>
      <c r="C29" s="44" t="s">
        <v>200</v>
      </c>
      <c r="D29" s="245" t="s">
        <v>42</v>
      </c>
      <c r="E29" s="69">
        <v>2217</v>
      </c>
      <c r="F29" s="127">
        <v>1940</v>
      </c>
      <c r="G29" s="69">
        <v>798</v>
      </c>
      <c r="H29" s="127">
        <v>744</v>
      </c>
      <c r="I29" s="69">
        <v>0</v>
      </c>
      <c r="J29" s="127">
        <v>0</v>
      </c>
      <c r="K29" s="69">
        <v>53</v>
      </c>
      <c r="L29" s="127">
        <v>61</v>
      </c>
      <c r="M29" s="69"/>
      <c r="N29" s="127"/>
    </row>
    <row r="30" spans="1:14" ht="18" customHeight="1">
      <c r="A30" s="257"/>
      <c r="B30" s="257"/>
      <c r="C30" s="44" t="s">
        <v>201</v>
      </c>
      <c r="D30" s="245" t="s">
        <v>202</v>
      </c>
      <c r="E30" s="69">
        <v>12</v>
      </c>
      <c r="F30" s="127">
        <v>7</v>
      </c>
      <c r="G30" s="70">
        <v>51</v>
      </c>
      <c r="H30" s="127">
        <v>44</v>
      </c>
      <c r="I30" s="69">
        <v>58</v>
      </c>
      <c r="J30" s="127">
        <v>58</v>
      </c>
      <c r="K30" s="69">
        <v>112</v>
      </c>
      <c r="L30" s="127">
        <v>118</v>
      </c>
      <c r="M30" s="69"/>
      <c r="N30" s="127"/>
    </row>
    <row r="31" spans="1:15" ht="18" customHeight="1">
      <c r="A31" s="257"/>
      <c r="B31" s="257"/>
      <c r="C31" s="11" t="s">
        <v>203</v>
      </c>
      <c r="D31" s="246" t="s">
        <v>204</v>
      </c>
      <c r="E31" s="73">
        <f>E28-E29-E30</f>
        <v>-12</v>
      </c>
      <c r="F31" s="237">
        <f aca="true" t="shared" si="0" ref="F31:N31">F28-F29-F30</f>
        <v>-7</v>
      </c>
      <c r="G31" s="73">
        <f t="shared" si="0"/>
        <v>98</v>
      </c>
      <c r="H31" s="237">
        <f t="shared" si="0"/>
        <v>116</v>
      </c>
      <c r="I31" s="73">
        <f t="shared" si="0"/>
        <v>0</v>
      </c>
      <c r="J31" s="247">
        <f t="shared" si="0"/>
        <v>0</v>
      </c>
      <c r="K31" s="73">
        <f t="shared" si="0"/>
        <v>0</v>
      </c>
      <c r="L31" s="247">
        <f t="shared" si="0"/>
        <v>-6</v>
      </c>
      <c r="M31" s="73">
        <f t="shared" si="0"/>
        <v>0</v>
      </c>
      <c r="N31" s="237">
        <f t="shared" si="0"/>
        <v>0</v>
      </c>
      <c r="O31" s="7"/>
    </row>
    <row r="32" spans="1:14" ht="18" customHeight="1">
      <c r="A32" s="257"/>
      <c r="B32" s="257"/>
      <c r="C32" s="181" t="s">
        <v>205</v>
      </c>
      <c r="D32" s="244" t="s">
        <v>206</v>
      </c>
      <c r="E32" s="155">
        <v>12</v>
      </c>
      <c r="F32" s="156">
        <v>10</v>
      </c>
      <c r="G32" s="155">
        <v>1</v>
      </c>
      <c r="H32" s="156">
        <v>2</v>
      </c>
      <c r="I32" s="155">
        <v>0</v>
      </c>
      <c r="J32" s="156">
        <v>0</v>
      </c>
      <c r="K32" s="155">
        <v>0.6</v>
      </c>
      <c r="L32" s="156">
        <v>1</v>
      </c>
      <c r="M32" s="155"/>
      <c r="N32" s="156"/>
    </row>
    <row r="33" spans="1:14" ht="18" customHeight="1">
      <c r="A33" s="257"/>
      <c r="B33" s="257"/>
      <c r="C33" s="44" t="s">
        <v>207</v>
      </c>
      <c r="D33" s="245" t="s">
        <v>208</v>
      </c>
      <c r="E33" s="69">
        <v>0</v>
      </c>
      <c r="F33" s="127">
        <v>0</v>
      </c>
      <c r="G33" s="69">
        <v>49</v>
      </c>
      <c r="H33" s="127">
        <v>53</v>
      </c>
      <c r="I33" s="69">
        <v>4</v>
      </c>
      <c r="J33" s="127">
        <v>5</v>
      </c>
      <c r="K33" s="69">
        <v>0</v>
      </c>
      <c r="L33" s="127">
        <v>0</v>
      </c>
      <c r="M33" s="69"/>
      <c r="N33" s="127"/>
    </row>
    <row r="34" spans="1:14" ht="18" customHeight="1">
      <c r="A34" s="257"/>
      <c r="B34" s="258"/>
      <c r="C34" s="11" t="s">
        <v>209</v>
      </c>
      <c r="D34" s="246" t="s">
        <v>210</v>
      </c>
      <c r="E34" s="73">
        <f>E31+E32-E33</f>
        <v>0</v>
      </c>
      <c r="F34" s="139">
        <f aca="true" t="shared" si="1" ref="F34:N34">F31+F32-F33</f>
        <v>3</v>
      </c>
      <c r="G34" s="73">
        <f t="shared" si="1"/>
        <v>50</v>
      </c>
      <c r="H34" s="139">
        <f t="shared" si="1"/>
        <v>65</v>
      </c>
      <c r="I34" s="73">
        <f t="shared" si="1"/>
        <v>-4</v>
      </c>
      <c r="J34" s="139">
        <f t="shared" si="1"/>
        <v>-5</v>
      </c>
      <c r="K34" s="73">
        <f t="shared" si="1"/>
        <v>0.6</v>
      </c>
      <c r="L34" s="139">
        <f t="shared" si="1"/>
        <v>-5</v>
      </c>
      <c r="M34" s="73">
        <f t="shared" si="1"/>
        <v>0</v>
      </c>
      <c r="N34" s="139">
        <f t="shared" si="1"/>
        <v>0</v>
      </c>
    </row>
    <row r="35" spans="1:14" ht="18" customHeight="1">
      <c r="A35" s="257"/>
      <c r="B35" s="256" t="s">
        <v>211</v>
      </c>
      <c r="C35" s="181" t="s">
        <v>212</v>
      </c>
      <c r="D35" s="244" t="s">
        <v>213</v>
      </c>
      <c r="E35" s="155">
        <v>0</v>
      </c>
      <c r="F35" s="156">
        <v>0</v>
      </c>
      <c r="G35" s="155">
        <v>47</v>
      </c>
      <c r="H35" s="156">
        <v>0</v>
      </c>
      <c r="I35" s="155">
        <v>0</v>
      </c>
      <c r="J35" s="156">
        <v>0</v>
      </c>
      <c r="K35" s="155">
        <v>0</v>
      </c>
      <c r="L35" s="156">
        <v>0</v>
      </c>
      <c r="M35" s="155"/>
      <c r="N35" s="156"/>
    </row>
    <row r="36" spans="1:14" ht="18" customHeight="1">
      <c r="A36" s="257"/>
      <c r="B36" s="257"/>
      <c r="C36" s="44" t="s">
        <v>214</v>
      </c>
      <c r="D36" s="245" t="s">
        <v>215</v>
      </c>
      <c r="E36" s="69">
        <v>0</v>
      </c>
      <c r="F36" s="127">
        <v>1</v>
      </c>
      <c r="G36" s="69">
        <v>0</v>
      </c>
      <c r="H36" s="127">
        <v>1</v>
      </c>
      <c r="I36" s="69">
        <v>0.7</v>
      </c>
      <c r="J36" s="127">
        <v>0</v>
      </c>
      <c r="K36" s="69">
        <v>0</v>
      </c>
      <c r="L36" s="127">
        <v>0</v>
      </c>
      <c r="M36" s="69"/>
      <c r="N36" s="127"/>
    </row>
    <row r="37" spans="1:14" ht="18" customHeight="1">
      <c r="A37" s="257"/>
      <c r="B37" s="257"/>
      <c r="C37" s="44" t="s">
        <v>216</v>
      </c>
      <c r="D37" s="245" t="s">
        <v>217</v>
      </c>
      <c r="E37" s="69">
        <f>E34+E35-E36</f>
        <v>0</v>
      </c>
      <c r="F37" s="127">
        <f aca="true" t="shared" si="2" ref="F37:N37">F34+F35-F36</f>
        <v>2</v>
      </c>
      <c r="G37" s="69">
        <f t="shared" si="2"/>
        <v>97</v>
      </c>
      <c r="H37" s="127">
        <f t="shared" si="2"/>
        <v>64</v>
      </c>
      <c r="I37" s="69">
        <f t="shared" si="2"/>
        <v>-4.7</v>
      </c>
      <c r="J37" s="127">
        <f t="shared" si="2"/>
        <v>-5</v>
      </c>
      <c r="K37" s="69">
        <f t="shared" si="2"/>
        <v>0.6</v>
      </c>
      <c r="L37" s="127">
        <f t="shared" si="2"/>
        <v>-5</v>
      </c>
      <c r="M37" s="69">
        <f t="shared" si="2"/>
        <v>0</v>
      </c>
      <c r="N37" s="127">
        <f t="shared" si="2"/>
        <v>0</v>
      </c>
    </row>
    <row r="38" spans="1:14" ht="18" customHeight="1">
      <c r="A38" s="257"/>
      <c r="B38" s="257"/>
      <c r="C38" s="44" t="s">
        <v>218</v>
      </c>
      <c r="D38" s="245" t="s">
        <v>219</v>
      </c>
      <c r="E38" s="69">
        <v>0</v>
      </c>
      <c r="F38" s="127">
        <v>0</v>
      </c>
      <c r="G38" s="69">
        <v>0</v>
      </c>
      <c r="H38" s="127">
        <v>0</v>
      </c>
      <c r="I38" s="69">
        <v>0</v>
      </c>
      <c r="J38" s="127">
        <v>0</v>
      </c>
      <c r="K38" s="69">
        <v>0</v>
      </c>
      <c r="L38" s="127">
        <v>0</v>
      </c>
      <c r="M38" s="69"/>
      <c r="N38" s="127"/>
    </row>
    <row r="39" spans="1:14" ht="18" customHeight="1">
      <c r="A39" s="257"/>
      <c r="B39" s="257"/>
      <c r="C39" s="44" t="s">
        <v>220</v>
      </c>
      <c r="D39" s="245" t="s">
        <v>221</v>
      </c>
      <c r="E39" s="69">
        <v>0</v>
      </c>
      <c r="F39" s="127">
        <v>0</v>
      </c>
      <c r="G39" s="69">
        <v>0</v>
      </c>
      <c r="H39" s="127">
        <v>0</v>
      </c>
      <c r="I39" s="69">
        <v>0</v>
      </c>
      <c r="J39" s="127">
        <v>0</v>
      </c>
      <c r="K39" s="69">
        <v>0</v>
      </c>
      <c r="L39" s="127">
        <v>0</v>
      </c>
      <c r="M39" s="69"/>
      <c r="N39" s="127"/>
    </row>
    <row r="40" spans="1:14" ht="18" customHeight="1">
      <c r="A40" s="257"/>
      <c r="B40" s="257"/>
      <c r="C40" s="44" t="s">
        <v>222</v>
      </c>
      <c r="D40" s="245" t="s">
        <v>223</v>
      </c>
      <c r="E40" s="69">
        <v>0</v>
      </c>
      <c r="F40" s="127">
        <v>0</v>
      </c>
      <c r="G40" s="69">
        <v>0</v>
      </c>
      <c r="H40" s="127">
        <v>0</v>
      </c>
      <c r="I40" s="69">
        <v>0.8</v>
      </c>
      <c r="J40" s="127">
        <v>1</v>
      </c>
      <c r="K40" s="69">
        <v>0.4</v>
      </c>
      <c r="L40" s="127">
        <v>0</v>
      </c>
      <c r="M40" s="69"/>
      <c r="N40" s="127"/>
    </row>
    <row r="41" spans="1:14" ht="18" customHeight="1">
      <c r="A41" s="257"/>
      <c r="B41" s="257"/>
      <c r="C41" s="192" t="s">
        <v>224</v>
      </c>
      <c r="D41" s="245" t="s">
        <v>225</v>
      </c>
      <c r="E41" s="69">
        <f>E34+E35-E36-E40</f>
        <v>0</v>
      </c>
      <c r="F41" s="127">
        <f aca="true" t="shared" si="3" ref="F41:N41">F34+F35-F36-F40</f>
        <v>2</v>
      </c>
      <c r="G41" s="69">
        <f t="shared" si="3"/>
        <v>97</v>
      </c>
      <c r="H41" s="127">
        <f t="shared" si="3"/>
        <v>64</v>
      </c>
      <c r="I41" s="69">
        <f t="shared" si="3"/>
        <v>-5.5</v>
      </c>
      <c r="J41" s="127">
        <f t="shared" si="3"/>
        <v>-6</v>
      </c>
      <c r="K41" s="69">
        <f>K34+K35-K36-K40</f>
        <v>0.19999999999999996</v>
      </c>
      <c r="L41" s="127">
        <f t="shared" si="3"/>
        <v>-5</v>
      </c>
      <c r="M41" s="69">
        <f t="shared" si="3"/>
        <v>0</v>
      </c>
      <c r="N41" s="127">
        <f t="shared" si="3"/>
        <v>0</v>
      </c>
    </row>
    <row r="42" spans="1:14" ht="18" customHeight="1">
      <c r="A42" s="257"/>
      <c r="B42" s="257"/>
      <c r="C42" s="299" t="s">
        <v>226</v>
      </c>
      <c r="D42" s="300"/>
      <c r="E42" s="70">
        <f>E37+E38-E39-E40</f>
        <v>0</v>
      </c>
      <c r="F42" s="115">
        <f aca="true" t="shared" si="4" ref="F42:N42">F37+F38-F39-F40</f>
        <v>2</v>
      </c>
      <c r="G42" s="70">
        <f t="shared" si="4"/>
        <v>97</v>
      </c>
      <c r="H42" s="115">
        <f t="shared" si="4"/>
        <v>64</v>
      </c>
      <c r="I42" s="70">
        <f t="shared" si="4"/>
        <v>-5.5</v>
      </c>
      <c r="J42" s="115">
        <f t="shared" si="4"/>
        <v>-6</v>
      </c>
      <c r="K42" s="70">
        <f>K37+K38-K39-K40</f>
        <v>0.19999999999999996</v>
      </c>
      <c r="L42" s="115">
        <f t="shared" si="4"/>
        <v>-5</v>
      </c>
      <c r="M42" s="70">
        <f t="shared" si="4"/>
        <v>0</v>
      </c>
      <c r="N42" s="127">
        <f t="shared" si="4"/>
        <v>0</v>
      </c>
    </row>
    <row r="43" spans="1:14" ht="18" customHeight="1">
      <c r="A43" s="257"/>
      <c r="B43" s="257"/>
      <c r="C43" s="44" t="s">
        <v>227</v>
      </c>
      <c r="D43" s="245" t="s">
        <v>228</v>
      </c>
      <c r="E43" s="69">
        <v>0</v>
      </c>
      <c r="F43" s="127">
        <v>0</v>
      </c>
      <c r="G43" s="69">
        <v>0</v>
      </c>
      <c r="H43" s="127">
        <v>0</v>
      </c>
      <c r="I43" s="69">
        <v>-186</v>
      </c>
      <c r="J43" s="127">
        <v>-181</v>
      </c>
      <c r="K43" s="69">
        <v>-50</v>
      </c>
      <c r="L43" s="127">
        <v>-44</v>
      </c>
      <c r="M43" s="69"/>
      <c r="N43" s="127"/>
    </row>
    <row r="44" spans="1:14" ht="18" customHeight="1">
      <c r="A44" s="258"/>
      <c r="B44" s="258"/>
      <c r="C44" s="11" t="s">
        <v>229</v>
      </c>
      <c r="D44" s="98" t="s">
        <v>230</v>
      </c>
      <c r="E44" s="73">
        <f>E41+E43</f>
        <v>0</v>
      </c>
      <c r="F44" s="139">
        <f aca="true" t="shared" si="5" ref="F44:N44">F41+F43</f>
        <v>2</v>
      </c>
      <c r="G44" s="73">
        <f t="shared" si="5"/>
        <v>97</v>
      </c>
      <c r="H44" s="139">
        <f t="shared" si="5"/>
        <v>64</v>
      </c>
      <c r="I44" s="73">
        <f t="shared" si="5"/>
        <v>-191.5</v>
      </c>
      <c r="J44" s="139">
        <f t="shared" si="5"/>
        <v>-187</v>
      </c>
      <c r="K44" s="73">
        <f t="shared" si="5"/>
        <v>-49.8</v>
      </c>
      <c r="L44" s="139">
        <f t="shared" si="5"/>
        <v>-49</v>
      </c>
      <c r="M44" s="73">
        <f t="shared" si="5"/>
        <v>0</v>
      </c>
      <c r="N44" s="139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48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6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oitapref</cp:lastModifiedBy>
  <cp:lastPrinted>2016-08-22T04:58:21Z</cp:lastPrinted>
  <dcterms:created xsi:type="dcterms:W3CDTF">1999-07-06T05:17:05Z</dcterms:created>
  <dcterms:modified xsi:type="dcterms:W3CDTF">2016-08-23T09:32:12Z</dcterms:modified>
  <cp:category/>
  <cp:version/>
  <cp:contentType/>
  <cp:contentStatus/>
</cp:coreProperties>
</file>