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comments1.xml><?xml version="1.0" encoding="utf-8"?>
<comments xmlns="http://schemas.openxmlformats.org/spreadsheetml/2006/main">
  <authors>
    <author>福岡県</author>
  </authors>
  <commentList>
    <comment ref="F27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H27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3.xml><?xml version="1.0" encoding="utf-8"?>
<comments xmlns="http://schemas.openxmlformats.org/spreadsheetml/2006/main">
  <authors>
    <author>福岡県</author>
  </authors>
  <commentList>
    <comment ref="F45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H27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<sst xmlns="http://schemas.openxmlformats.org/spreadsheetml/2006/main" count="441" uniqueCount="269">
  <si>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</si>
  <si>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</si>
  <si>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</si>
  <si>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</si>
  <si>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</si>
  <si>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</si>
  <si>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</si>
  <si>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</si>
  <si>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</si>
  <si>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</si>
  <si>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</si>
  <si>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</si>
  <si>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</si>
  <si>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</si>
  <si>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</si>
  <si>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</si>
  <si>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</si>
  <si>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</si>
  <si>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</si>
  <si>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</si>
  <si>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</si>
  <si>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</si>
  <si>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</si>
  <si>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</si>
  <si>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</si>
  <si>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</si>
  <si>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</si>
  <si>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</si>
  <si>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</si>
  <si>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</si>
  <si>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</si>
  <si>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</si>
  <si>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</si>
  <si>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</si>
  <si>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</si>
  <si>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</si>
  <si>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</si>
  <si>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</si>
  <si>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</si>
  <si>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</si>
  <si>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</si>
  <si>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</si>
  <si>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</si>
  <si>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</si>
  <si>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</si>
  <si>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</si>
  <si>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</si>
  <si>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</si>
  <si>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</si>
  <si>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</si>
  <si>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</si>
  <si>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</si>
  <si>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</si>
  <si>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</si>
  <si>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</si>
  <si>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</si>
  <si>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</si>
  <si>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</si>
  <si>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</si>
  <si>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</si>
  <si>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</si>
  <si>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</si>
  <si>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</si>
  <si>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</si>
  <si>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</si>
  <si>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</si>
  <si>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</si>
  <si>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</si>
  <si>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</si>
  <si>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</si>
  <si>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</si>
  <si>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</si>
  <si>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</si>
  <si>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</si>
  <si>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</si>
  <si>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</si>
  <si>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</si>
  <si>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</si>
  <si>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</si>
  <si>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</si>
  <si>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</si>
  <si>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</si>
  <si>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</si>
  <si>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</si>
  <si>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</si>
  <si>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</si>
  <si>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</si>
  <si>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</si>
  <si>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</si>
  <si>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</si>
  <si>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</si>
  <si>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</si>
  <si>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</si>
  <si>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</si>
  <si>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</si>
  <si>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</si>
  <si>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</si>
  <si>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</si>
  <si>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</si>
  <si>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</si>
  <si>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</si>
  <si>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</si>
  <si>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</si>
  <si>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</si>
  <si>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</si>
  <si>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</si>
  <si>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</si>
  <si>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</si>
  <si>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</si>
  <si>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</si>
  <si>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</si>
  <si>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</si>
  <si>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</si>
  <si>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</si>
  <si>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</si>
  <si>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</si>
  <si>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</si>
  <si>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</si>
  <si>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</si>
  <si>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</si>
  <si>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</si>
  <si>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</si>
  <si>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</si>
  <si>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</si>
  <si>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</si>
  <si>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</si>
  <si>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</si>
  <si>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</si>
  <si>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</si>
  <si>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</si>
  <si>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</si>
  <si>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</si>
  <si>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</si>
  <si>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</si>
  <si>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</si>
  <si>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</si>
  <si>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</si>
  <si>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</si>
  <si>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</si>
  <si>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</si>
  <si>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</si>
  <si>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</si>
  <si>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</si>
  <si>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</si>
  <si>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</si>
  <si>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</si>
  <si>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</si>
  <si>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</si>
  <si>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</si>
  <si>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</si>
  <si>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</si>
  <si>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</si>
  <si>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</si>
  <si>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</si>
  <si>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</si>
  <si>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</si>
  <si>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</si>
  <si>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</si>
  <si>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</si>
  <si>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</si>
  <si>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</si>
  <si>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</si>
  <si>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</si>
  <si>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</si>
  <si>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</si>
  <si>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</si>
  <si>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</si>
  <si>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</si>
  <si>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</si>
  <si>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</si>
  <si>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</si>
  <si>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</si>
  <si>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</si>
  <si>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</si>
  <si>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</si>
  <si>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</si>
  <si>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</si>
  <si>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</si>
  <si>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</si>
  <si>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</si>
  <si>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</si>
  <si>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</si>
  <si>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</si>
  <si>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</si>
  <si>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</si>
  <si>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</si>
  <si>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</si>
  <si>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</si>
  <si>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</si>
  <si>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</si>
  <si>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</si>
  <si>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</si>
  <si>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</si>
  <si>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</si>
  <si>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</si>
  <si>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</si>
  <si>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</si>
  <si>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</si>
  <si>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</si>
  <si>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</si>
  <si>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</si>
  <si>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</si>
  <si>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</si>
  <si>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</si>
  <si>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</si>
  <si>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</si>
  <si>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</si>
  <si>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</si>
  <si>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</si>
  <si>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</si>
  <si>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</si>
  <si>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</si>
  <si>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</si>
  <si>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</si>
  <si>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</si>
  <si>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</si>
  <si>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</si>
  <si>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</si>
  <si>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</si>
  <si>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</si>
  <si>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</si>
  <si>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</si>
  <si>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</si>
  <si>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</si>
  <si>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</si>
  <si>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</si>
  <si>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</si>
  <si>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</si>
  <si>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</si>
  <si>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</si>
  <si>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</si>
  <si>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</si>
  <si>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</si>
  <si>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</si>
  <si>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</si>
  <si>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</si>
  <si>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</si>
  <si>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</si>
  <si>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</si>
  <si>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</si>
  <si>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</si>
  <si>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</si>
  <si>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</si>
  <si>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</si>
  <si>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</si>
  <si>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</si>
  <si>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>28年度</t>
  </si>
  <si>
    <t>（注1）平成22年度～26年度は平成22年国勢調査を基に計上している。</t>
  </si>
  <si>
    <t>福岡県</t>
  </si>
  <si>
    <t>福岡県</t>
  </si>
  <si>
    <t>電気事業</t>
  </si>
  <si>
    <t>工業用水道事業</t>
  </si>
  <si>
    <t>工業用地造成事業</t>
  </si>
  <si>
    <t>病院事業</t>
  </si>
  <si>
    <t>電気事業</t>
  </si>
  <si>
    <t>工業用水道事業</t>
  </si>
  <si>
    <t>工業用地造成事業</t>
  </si>
  <si>
    <t>病院事業</t>
  </si>
  <si>
    <t>港湾整備事業</t>
  </si>
  <si>
    <t>臨海土地造成事業</t>
  </si>
  <si>
    <t>流域下水道事業</t>
  </si>
  <si>
    <t>-</t>
  </si>
  <si>
    <t>港湾整備事業</t>
  </si>
  <si>
    <t>臨海土地造成事業</t>
  </si>
  <si>
    <t>流域下水道事業</t>
  </si>
  <si>
    <t>福岡県土地開発公社</t>
  </si>
  <si>
    <t>福岡県道路公社</t>
  </si>
  <si>
    <t>福岡北九州高速道路公社</t>
  </si>
  <si>
    <t>福岡県住宅供給公社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</si>
</sst>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>
      <alignment vertical="center"/>
    </xf>
    <xf numFmtId="217" fontId="0" fillId="0" borderId="41" xfId="0" applyNumberFormat="1" applyBorder="1" applyAlignment="1">
      <alignment horizontal="right" vertical="center"/>
    </xf>
    <xf numFmtId="217" fontId="0" fillId="0" borderId="32" xfId="0" applyNumberFormat="1" applyBorder="1" applyAlignment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15" xfId="48" applyNumberFormat="1" applyFont="1" applyBorder="1" applyAlignment="1">
      <alignment horizontal="right" vertical="center"/>
    </xf>
    <xf numFmtId="41" fontId="0" fillId="0" borderId="49" xfId="0" applyNumberFormat="1" applyBorder="1" applyAlignment="1">
      <alignment horizontal="center" vertical="center"/>
    </xf>
    <xf numFmtId="41" fontId="0" fillId="0" borderId="46" xfId="0" applyNumberForma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82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82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3" sqref="H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248</v>
      </c>
      <c r="F1" s="1"/>
    </row>
    <row r="2" ht="14.25"/>
    <row r="3" ht="15.75">
      <c r="A3" s="27" t="s">
        <v>93</v>
      </c>
    </row>
    <row r="4" ht="14.25"/>
    <row r="5" spans="1:5" ht="14.25">
      <c r="A5" s="58" t="s">
        <v>237</v>
      </c>
      <c r="B5" s="58"/>
      <c r="C5" s="58"/>
      <c r="D5" s="58"/>
      <c r="E5" s="58"/>
    </row>
    <row r="6" spans="1:9" ht="15.7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2" t="s">
        <v>88</v>
      </c>
      <c r="B9" s="262" t="s">
        <v>90</v>
      </c>
      <c r="C9" s="55" t="s">
        <v>4</v>
      </c>
      <c r="D9" s="56"/>
      <c r="E9" s="56"/>
      <c r="F9" s="65">
        <v>656672</v>
      </c>
      <c r="G9" s="75">
        <f>F9/$F$27*100</f>
        <v>39.53081120779694</v>
      </c>
      <c r="H9" s="66">
        <v>631762</v>
      </c>
      <c r="I9" s="80">
        <f>(F9/H9-1)*100</f>
        <v>3.942940537734141</v>
      </c>
      <c r="K9" s="108"/>
    </row>
    <row r="10" spans="1:9" ht="18" customHeight="1">
      <c r="A10" s="263"/>
      <c r="B10" s="263"/>
      <c r="C10" s="7"/>
      <c r="D10" s="52" t="s">
        <v>23</v>
      </c>
      <c r="E10" s="53"/>
      <c r="F10" s="67">
        <v>200405</v>
      </c>
      <c r="G10" s="76">
        <f aca="true" t="shared" si="0" ref="G10:G27">F10/$F$27*100</f>
        <v>12.06412367224207</v>
      </c>
      <c r="H10" s="68">
        <v>198899</v>
      </c>
      <c r="I10" s="81">
        <f aca="true" t="shared" si="1" ref="I10:I27">(F10/H10-1)*100</f>
        <v>0.7571682110015576</v>
      </c>
    </row>
    <row r="11" spans="1:9" ht="18" customHeight="1">
      <c r="A11" s="263"/>
      <c r="B11" s="263"/>
      <c r="C11" s="7"/>
      <c r="D11" s="16"/>
      <c r="E11" s="23" t="s">
        <v>24</v>
      </c>
      <c r="F11" s="69">
        <v>156942</v>
      </c>
      <c r="G11" s="77">
        <f t="shared" si="0"/>
        <v>9.447706880412241</v>
      </c>
      <c r="H11" s="70">
        <v>154641</v>
      </c>
      <c r="I11" s="82">
        <f t="shared" si="1"/>
        <v>1.4879624420431892</v>
      </c>
    </row>
    <row r="12" spans="1:9" ht="18" customHeight="1">
      <c r="A12" s="263"/>
      <c r="B12" s="263"/>
      <c r="C12" s="7"/>
      <c r="D12" s="16"/>
      <c r="E12" s="23" t="s">
        <v>25</v>
      </c>
      <c r="F12" s="69">
        <v>20028</v>
      </c>
      <c r="G12" s="77">
        <f t="shared" si="0"/>
        <v>1.2056598832746896</v>
      </c>
      <c r="H12" s="70">
        <v>19673</v>
      </c>
      <c r="I12" s="82">
        <f t="shared" si="1"/>
        <v>1.804503634422816</v>
      </c>
    </row>
    <row r="13" spans="1:9" ht="18" customHeight="1">
      <c r="A13" s="263"/>
      <c r="B13" s="263"/>
      <c r="C13" s="7"/>
      <c r="D13" s="33"/>
      <c r="E13" s="23" t="s">
        <v>26</v>
      </c>
      <c r="F13" s="69">
        <v>2318</v>
      </c>
      <c r="G13" s="77">
        <f t="shared" si="0"/>
        <v>0.13954062359849864</v>
      </c>
      <c r="H13" s="70">
        <v>2492</v>
      </c>
      <c r="I13" s="82">
        <f t="shared" si="1"/>
        <v>-6.98234349919743</v>
      </c>
    </row>
    <row r="14" spans="1:9" ht="18" customHeight="1">
      <c r="A14" s="263"/>
      <c r="B14" s="263"/>
      <c r="C14" s="7"/>
      <c r="D14" s="61" t="s">
        <v>27</v>
      </c>
      <c r="E14" s="51"/>
      <c r="F14" s="65">
        <v>130354</v>
      </c>
      <c r="G14" s="75">
        <f t="shared" si="0"/>
        <v>7.847143420430842</v>
      </c>
      <c r="H14" s="66">
        <v>115575</v>
      </c>
      <c r="I14" s="83">
        <f t="shared" si="1"/>
        <v>12.787367510274716</v>
      </c>
    </row>
    <row r="15" spans="1:9" ht="18" customHeight="1">
      <c r="A15" s="263"/>
      <c r="B15" s="263"/>
      <c r="C15" s="7"/>
      <c r="D15" s="16"/>
      <c r="E15" s="23" t="s">
        <v>28</v>
      </c>
      <c r="F15" s="69">
        <v>6204</v>
      </c>
      <c r="G15" s="77">
        <f t="shared" si="0"/>
        <v>0.3734728338244545</v>
      </c>
      <c r="H15" s="70">
        <v>5832</v>
      </c>
      <c r="I15" s="82">
        <f t="shared" si="1"/>
        <v>6.378600823045266</v>
      </c>
    </row>
    <row r="16" spans="1:11" ht="18" customHeight="1">
      <c r="A16" s="263"/>
      <c r="B16" s="263"/>
      <c r="C16" s="7"/>
      <c r="D16" s="16"/>
      <c r="E16" s="29" t="s">
        <v>29</v>
      </c>
      <c r="F16" s="67">
        <v>124150</v>
      </c>
      <c r="G16" s="76">
        <f t="shared" si="0"/>
        <v>7.473670586606388</v>
      </c>
      <c r="H16" s="68">
        <v>109743</v>
      </c>
      <c r="I16" s="81">
        <f t="shared" si="1"/>
        <v>13.127944379140356</v>
      </c>
      <c r="K16" s="109"/>
    </row>
    <row r="17" spans="1:9" ht="18" customHeight="1">
      <c r="A17" s="263"/>
      <c r="B17" s="263"/>
      <c r="C17" s="7"/>
      <c r="D17" s="265" t="s">
        <v>30</v>
      </c>
      <c r="E17" s="266"/>
      <c r="F17" s="67">
        <v>201994</v>
      </c>
      <c r="G17" s="76">
        <f t="shared" si="0"/>
        <v>12.159779431904717</v>
      </c>
      <c r="H17" s="68">
        <v>192711</v>
      </c>
      <c r="I17" s="81">
        <f t="shared" si="1"/>
        <v>4.817057666661473</v>
      </c>
    </row>
    <row r="18" spans="1:9" ht="18" customHeight="1">
      <c r="A18" s="263"/>
      <c r="B18" s="263"/>
      <c r="C18" s="7"/>
      <c r="D18" s="267" t="s">
        <v>94</v>
      </c>
      <c r="E18" s="268"/>
      <c r="F18" s="69">
        <v>15611</v>
      </c>
      <c r="G18" s="77">
        <f t="shared" si="0"/>
        <v>0.9397621548732366</v>
      </c>
      <c r="H18" s="70">
        <v>15554</v>
      </c>
      <c r="I18" s="82">
        <f t="shared" si="1"/>
        <v>0.36646521795036247</v>
      </c>
    </row>
    <row r="19" spans="1:26" ht="18" customHeight="1">
      <c r="A19" s="263"/>
      <c r="B19" s="263"/>
      <c r="C19" s="10"/>
      <c r="D19" s="267" t="s">
        <v>95</v>
      </c>
      <c r="E19" s="268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3"/>
      <c r="B20" s="263"/>
      <c r="C20" s="44" t="s">
        <v>5</v>
      </c>
      <c r="D20" s="43"/>
      <c r="E20" s="43"/>
      <c r="F20" s="69">
        <v>82444</v>
      </c>
      <c r="G20" s="77">
        <f t="shared" si="0"/>
        <v>4.963022938720718</v>
      </c>
      <c r="H20" s="70">
        <v>87160</v>
      </c>
      <c r="I20" s="82">
        <f t="shared" si="1"/>
        <v>-5.410738871041765</v>
      </c>
    </row>
    <row r="21" spans="1:9" ht="18" customHeight="1">
      <c r="A21" s="263"/>
      <c r="B21" s="263"/>
      <c r="C21" s="44" t="s">
        <v>6</v>
      </c>
      <c r="D21" s="43"/>
      <c r="E21" s="43"/>
      <c r="F21" s="69">
        <v>277473</v>
      </c>
      <c r="G21" s="77">
        <f t="shared" si="0"/>
        <v>16.703518313954362</v>
      </c>
      <c r="H21" s="70">
        <v>266966</v>
      </c>
      <c r="I21" s="82">
        <f t="shared" si="1"/>
        <v>3.9357071687031286</v>
      </c>
    </row>
    <row r="22" spans="1:9" ht="18" customHeight="1">
      <c r="A22" s="263"/>
      <c r="B22" s="263"/>
      <c r="C22" s="44" t="s">
        <v>31</v>
      </c>
      <c r="D22" s="43"/>
      <c r="E22" s="43"/>
      <c r="F22" s="69">
        <v>24395</v>
      </c>
      <c r="G22" s="77">
        <f t="shared" si="0"/>
        <v>1.4685476758780736</v>
      </c>
      <c r="H22" s="70">
        <v>21839</v>
      </c>
      <c r="I22" s="82">
        <f t="shared" si="1"/>
        <v>11.703832593067443</v>
      </c>
    </row>
    <row r="23" spans="1:9" ht="18" customHeight="1">
      <c r="A23" s="263"/>
      <c r="B23" s="263"/>
      <c r="C23" s="44" t="s">
        <v>7</v>
      </c>
      <c r="D23" s="43"/>
      <c r="E23" s="43"/>
      <c r="F23" s="69">
        <v>204025</v>
      </c>
      <c r="G23" s="77">
        <f t="shared" si="0"/>
        <v>12.282043024022297</v>
      </c>
      <c r="H23" s="70">
        <v>195373</v>
      </c>
      <c r="I23" s="82">
        <f t="shared" si="1"/>
        <v>4.4284522426333295</v>
      </c>
    </row>
    <row r="24" spans="1:9" ht="18" customHeight="1">
      <c r="A24" s="263"/>
      <c r="B24" s="263"/>
      <c r="C24" s="44" t="s">
        <v>32</v>
      </c>
      <c r="D24" s="43"/>
      <c r="E24" s="43"/>
      <c r="F24" s="69">
        <v>6823</v>
      </c>
      <c r="G24" s="77">
        <f t="shared" si="0"/>
        <v>0.410735839004554</v>
      </c>
      <c r="H24" s="70">
        <v>6342</v>
      </c>
      <c r="I24" s="82">
        <f t="shared" si="1"/>
        <v>7.584358246609901</v>
      </c>
    </row>
    <row r="25" spans="1:9" ht="18" customHeight="1">
      <c r="A25" s="263"/>
      <c r="B25" s="263"/>
      <c r="C25" s="44" t="s">
        <v>8</v>
      </c>
      <c r="D25" s="43"/>
      <c r="E25" s="43"/>
      <c r="F25" s="69">
        <v>230634</v>
      </c>
      <c r="G25" s="77">
        <f t="shared" si="0"/>
        <v>13.883870657038885</v>
      </c>
      <c r="H25" s="70">
        <v>240858</v>
      </c>
      <c r="I25" s="82">
        <f t="shared" si="1"/>
        <v>-4.2448247515133435</v>
      </c>
    </row>
    <row r="26" spans="1:9" ht="18" customHeight="1">
      <c r="A26" s="263"/>
      <c r="B26" s="263"/>
      <c r="C26" s="45" t="s">
        <v>9</v>
      </c>
      <c r="D26" s="46"/>
      <c r="E26" s="46"/>
      <c r="F26" s="71">
        <v>178700</v>
      </c>
      <c r="G26" s="78">
        <f t="shared" si="0"/>
        <v>10.757510542300134</v>
      </c>
      <c r="H26" s="72">
        <v>187185</v>
      </c>
      <c r="I26" s="84">
        <f t="shared" si="1"/>
        <v>-4.5329486871277025</v>
      </c>
    </row>
    <row r="27" spans="1:9" ht="18" customHeight="1">
      <c r="A27" s="263"/>
      <c r="B27" s="264"/>
      <c r="C27" s="47" t="s">
        <v>10</v>
      </c>
      <c r="D27" s="31"/>
      <c r="E27" s="31"/>
      <c r="F27" s="73">
        <f>SUM(F9,F20:F26)-1</f>
        <v>1661165</v>
      </c>
      <c r="G27" s="79">
        <f t="shared" si="0"/>
        <v>100</v>
      </c>
      <c r="H27" s="73">
        <f>SUM(H9,H20:H26)-1</f>
        <v>1637484</v>
      </c>
      <c r="I27" s="85">
        <f t="shared" si="1"/>
        <v>1.4461820695652605</v>
      </c>
    </row>
    <row r="28" spans="1:9" ht="18" customHeight="1">
      <c r="A28" s="263"/>
      <c r="B28" s="262" t="s">
        <v>89</v>
      </c>
      <c r="C28" s="55" t="s">
        <v>11</v>
      </c>
      <c r="D28" s="56"/>
      <c r="E28" s="56"/>
      <c r="F28" s="65">
        <f>SUM(F29:F31)</f>
        <v>780809</v>
      </c>
      <c r="G28" s="75">
        <f>F28/$F$45*100</f>
        <v>47.00369921109583</v>
      </c>
      <c r="H28" s="65">
        <f>SUM(H29:H31)</f>
        <v>778395</v>
      </c>
      <c r="I28" s="86">
        <f>(F28/H28-1)*100</f>
        <v>0.3101253219766287</v>
      </c>
    </row>
    <row r="29" spans="1:9" ht="18" customHeight="1">
      <c r="A29" s="263"/>
      <c r="B29" s="263"/>
      <c r="C29" s="7"/>
      <c r="D29" s="30" t="s">
        <v>12</v>
      </c>
      <c r="E29" s="43"/>
      <c r="F29" s="69">
        <v>493628</v>
      </c>
      <c r="G29" s="77">
        <f aca="true" t="shared" si="2" ref="G29:G45">F29/$F$45*100</f>
        <v>29.715771762588304</v>
      </c>
      <c r="H29" s="69">
        <v>492455</v>
      </c>
      <c r="I29" s="87">
        <f aca="true" t="shared" si="3" ref="I29:I45">(F29/H29-1)*100</f>
        <v>0.238194352783494</v>
      </c>
    </row>
    <row r="30" spans="1:9" ht="18" customHeight="1">
      <c r="A30" s="263"/>
      <c r="B30" s="263"/>
      <c r="C30" s="7"/>
      <c r="D30" s="30" t="s">
        <v>33</v>
      </c>
      <c r="E30" s="43"/>
      <c r="F30" s="69">
        <v>64021</v>
      </c>
      <c r="G30" s="77">
        <f t="shared" si="2"/>
        <v>3.853981994564056</v>
      </c>
      <c r="H30" s="69">
        <v>65787</v>
      </c>
      <c r="I30" s="87">
        <f t="shared" si="3"/>
        <v>-2.6844209342271275</v>
      </c>
    </row>
    <row r="31" spans="1:9" ht="18" customHeight="1">
      <c r="A31" s="263"/>
      <c r="B31" s="263"/>
      <c r="C31" s="19"/>
      <c r="D31" s="30" t="s">
        <v>13</v>
      </c>
      <c r="E31" s="43"/>
      <c r="F31" s="69">
        <v>223160</v>
      </c>
      <c r="G31" s="77">
        <f t="shared" si="2"/>
        <v>13.433945453943466</v>
      </c>
      <c r="H31" s="69">
        <v>220153</v>
      </c>
      <c r="I31" s="87">
        <f t="shared" si="3"/>
        <v>1.3658682825126167</v>
      </c>
    </row>
    <row r="32" spans="1:9" ht="18" customHeight="1">
      <c r="A32" s="263"/>
      <c r="B32" s="263"/>
      <c r="C32" s="50" t="s">
        <v>14</v>
      </c>
      <c r="D32" s="51"/>
      <c r="E32" s="51"/>
      <c r="F32" s="65">
        <v>656142</v>
      </c>
      <c r="G32" s="75">
        <f t="shared" si="2"/>
        <v>39.498905888337404</v>
      </c>
      <c r="H32" s="65">
        <v>646981</v>
      </c>
      <c r="I32" s="86">
        <f t="shared" si="3"/>
        <v>1.4159612106074304</v>
      </c>
    </row>
    <row r="33" spans="1:9" ht="18" customHeight="1">
      <c r="A33" s="263"/>
      <c r="B33" s="263"/>
      <c r="C33" s="7"/>
      <c r="D33" s="30" t="s">
        <v>15</v>
      </c>
      <c r="E33" s="43"/>
      <c r="F33" s="69">
        <v>42173</v>
      </c>
      <c r="G33" s="77">
        <f t="shared" si="2"/>
        <v>2.538760448239639</v>
      </c>
      <c r="H33" s="69">
        <v>41786</v>
      </c>
      <c r="I33" s="87">
        <f t="shared" si="3"/>
        <v>0.9261475135212693</v>
      </c>
    </row>
    <row r="34" spans="1:9" ht="18" customHeight="1">
      <c r="A34" s="263"/>
      <c r="B34" s="263"/>
      <c r="C34" s="7"/>
      <c r="D34" s="30" t="s">
        <v>34</v>
      </c>
      <c r="E34" s="43"/>
      <c r="F34" s="69">
        <v>4338</v>
      </c>
      <c r="G34" s="77">
        <f t="shared" si="2"/>
        <v>0.2611420298405035</v>
      </c>
      <c r="H34" s="69">
        <v>4039</v>
      </c>
      <c r="I34" s="87">
        <f t="shared" si="3"/>
        <v>7.402822480812077</v>
      </c>
    </row>
    <row r="35" spans="1:9" ht="18" customHeight="1">
      <c r="A35" s="263"/>
      <c r="B35" s="263"/>
      <c r="C35" s="7"/>
      <c r="D35" s="30" t="s">
        <v>35</v>
      </c>
      <c r="E35" s="43"/>
      <c r="F35" s="69">
        <v>482782</v>
      </c>
      <c r="G35" s="77">
        <f t="shared" si="2"/>
        <v>29.062856489271084</v>
      </c>
      <c r="H35" s="69">
        <v>472753</v>
      </c>
      <c r="I35" s="87">
        <f t="shared" si="3"/>
        <v>2.121403777448272</v>
      </c>
    </row>
    <row r="36" spans="1:9" ht="18" customHeight="1">
      <c r="A36" s="263"/>
      <c r="B36" s="263"/>
      <c r="C36" s="7"/>
      <c r="D36" s="30" t="s">
        <v>36</v>
      </c>
      <c r="E36" s="43"/>
      <c r="F36" s="69">
        <v>3486</v>
      </c>
      <c r="G36" s="77">
        <f t="shared" si="2"/>
        <v>0.20985272384140044</v>
      </c>
      <c r="H36" s="69">
        <v>3716</v>
      </c>
      <c r="I36" s="87">
        <f t="shared" si="3"/>
        <v>-6.189451022604953</v>
      </c>
    </row>
    <row r="37" spans="1:9" ht="18" customHeight="1">
      <c r="A37" s="263"/>
      <c r="B37" s="263"/>
      <c r="C37" s="7"/>
      <c r="D37" s="30" t="s">
        <v>16</v>
      </c>
      <c r="E37" s="43"/>
      <c r="F37" s="69">
        <v>11171</v>
      </c>
      <c r="G37" s="77">
        <f t="shared" si="2"/>
        <v>0.6724798560046714</v>
      </c>
      <c r="H37" s="69">
        <v>12597</v>
      </c>
      <c r="I37" s="87">
        <f t="shared" si="3"/>
        <v>-11.320155592601411</v>
      </c>
    </row>
    <row r="38" spans="1:9" ht="18" customHeight="1">
      <c r="A38" s="263"/>
      <c r="B38" s="263"/>
      <c r="C38" s="19"/>
      <c r="D38" s="30" t="s">
        <v>37</v>
      </c>
      <c r="E38" s="43"/>
      <c r="F38" s="69">
        <v>111942</v>
      </c>
      <c r="G38" s="77">
        <f t="shared" si="2"/>
        <v>6.738764662149756</v>
      </c>
      <c r="H38" s="69">
        <v>111841</v>
      </c>
      <c r="I38" s="87">
        <f t="shared" si="3"/>
        <v>0.09030677479635596</v>
      </c>
    </row>
    <row r="39" spans="1:9" ht="18" customHeight="1">
      <c r="A39" s="263"/>
      <c r="B39" s="263"/>
      <c r="C39" s="50" t="s">
        <v>17</v>
      </c>
      <c r="D39" s="51"/>
      <c r="E39" s="51"/>
      <c r="F39" s="65">
        <v>224214</v>
      </c>
      <c r="G39" s="75">
        <f t="shared" si="2"/>
        <v>13.49739490056677</v>
      </c>
      <c r="H39" s="65">
        <v>212108</v>
      </c>
      <c r="I39" s="86">
        <f t="shared" si="3"/>
        <v>5.707469779546259</v>
      </c>
    </row>
    <row r="40" spans="1:9" ht="18" customHeight="1">
      <c r="A40" s="263"/>
      <c r="B40" s="263"/>
      <c r="C40" s="7"/>
      <c r="D40" s="52" t="s">
        <v>18</v>
      </c>
      <c r="E40" s="53"/>
      <c r="F40" s="67">
        <v>222970</v>
      </c>
      <c r="G40" s="76">
        <f t="shared" si="2"/>
        <v>13.422507697910804</v>
      </c>
      <c r="H40" s="67">
        <v>210325</v>
      </c>
      <c r="I40" s="88">
        <f t="shared" si="3"/>
        <v>6.0121240936645615</v>
      </c>
    </row>
    <row r="41" spans="1:9" ht="18" customHeight="1">
      <c r="A41" s="263"/>
      <c r="B41" s="263"/>
      <c r="C41" s="7"/>
      <c r="D41" s="16"/>
      <c r="E41" s="104" t="s">
        <v>92</v>
      </c>
      <c r="F41" s="69">
        <v>139118</v>
      </c>
      <c r="G41" s="77">
        <f t="shared" si="2"/>
        <v>8.374724967116451</v>
      </c>
      <c r="H41" s="69">
        <v>124548</v>
      </c>
      <c r="I41" s="89">
        <f t="shared" si="3"/>
        <v>11.69830105662073</v>
      </c>
    </row>
    <row r="42" spans="1:9" ht="18" customHeight="1">
      <c r="A42" s="263"/>
      <c r="B42" s="263"/>
      <c r="C42" s="7"/>
      <c r="D42" s="33"/>
      <c r="E42" s="32" t="s">
        <v>38</v>
      </c>
      <c r="F42" s="69">
        <v>83952</v>
      </c>
      <c r="G42" s="77">
        <f t="shared" si="2"/>
        <v>5.053802602390491</v>
      </c>
      <c r="H42" s="69">
        <v>85777</v>
      </c>
      <c r="I42" s="89">
        <f t="shared" si="3"/>
        <v>-2.127609965375332</v>
      </c>
    </row>
    <row r="43" spans="1:9" ht="18" customHeight="1">
      <c r="A43" s="263"/>
      <c r="B43" s="263"/>
      <c r="C43" s="7"/>
      <c r="D43" s="30" t="s">
        <v>39</v>
      </c>
      <c r="E43" s="54"/>
      <c r="F43" s="69">
        <v>1244</v>
      </c>
      <c r="G43" s="77">
        <f t="shared" si="2"/>
        <v>0.07488720265596735</v>
      </c>
      <c r="H43" s="69">
        <v>1783</v>
      </c>
      <c r="I43" s="89">
        <f t="shared" si="3"/>
        <v>-30.22994952327538</v>
      </c>
    </row>
    <row r="44" spans="1:9" ht="18" customHeight="1">
      <c r="A44" s="263"/>
      <c r="B44" s="263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4"/>
      <c r="B45" s="264"/>
      <c r="C45" s="11" t="s">
        <v>19</v>
      </c>
      <c r="D45" s="12"/>
      <c r="E45" s="12"/>
      <c r="F45" s="74">
        <f>SUM(F28,F32,F39)</f>
        <v>1661165</v>
      </c>
      <c r="G45" s="85">
        <f t="shared" si="2"/>
        <v>100</v>
      </c>
      <c r="H45" s="74">
        <f>SUM(H28,H32,H39)</f>
        <v>1637484</v>
      </c>
      <c r="I45" s="85">
        <f t="shared" si="3"/>
        <v>1.4461820695652605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300" verticalDpi="300" orientation="portrait" paperSize="9" r:id="rId4"/>
  <headerFooter alignWithMargins="0">
    <oddHeader>&amp;R&amp;"明朝,斜体"&amp;9都道府県－&amp;P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8" sqref="H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/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74" t="s">
        <v>49</v>
      </c>
      <c r="B6" s="275"/>
      <c r="C6" s="275"/>
      <c r="D6" s="275"/>
      <c r="E6" s="276"/>
      <c r="F6" s="269" t="s">
        <v>250</v>
      </c>
      <c r="G6" s="270"/>
      <c r="H6" s="269" t="s">
        <v>251</v>
      </c>
      <c r="I6" s="270"/>
      <c r="J6" s="269" t="s">
        <v>252</v>
      </c>
      <c r="K6" s="270"/>
      <c r="L6" s="269" t="s">
        <v>253</v>
      </c>
      <c r="M6" s="270"/>
      <c r="N6" s="291"/>
      <c r="O6" s="270"/>
    </row>
    <row r="7" spans="1:15" ht="15.75" customHeight="1">
      <c r="A7" s="277"/>
      <c r="B7" s="278"/>
      <c r="C7" s="278"/>
      <c r="D7" s="278"/>
      <c r="E7" s="279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251" t="s">
        <v>2</v>
      </c>
    </row>
    <row r="8" spans="1:25" ht="15.75" customHeight="1">
      <c r="A8" s="286" t="s">
        <v>83</v>
      </c>
      <c r="B8" s="55" t="s">
        <v>50</v>
      </c>
      <c r="C8" s="56"/>
      <c r="D8" s="56"/>
      <c r="E8" s="93" t="s">
        <v>41</v>
      </c>
      <c r="F8" s="111">
        <v>508</v>
      </c>
      <c r="G8" s="112">
        <v>509</v>
      </c>
      <c r="H8" s="111">
        <v>2046</v>
      </c>
      <c r="I8" s="113">
        <v>2026</v>
      </c>
      <c r="J8" s="111">
        <v>22</v>
      </c>
      <c r="K8" s="114">
        <v>22</v>
      </c>
      <c r="L8" s="111">
        <v>2759</v>
      </c>
      <c r="M8" s="113">
        <v>2274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87"/>
      <c r="B9" s="8"/>
      <c r="C9" s="30" t="s">
        <v>51</v>
      </c>
      <c r="D9" s="43"/>
      <c r="E9" s="91" t="s">
        <v>42</v>
      </c>
      <c r="F9" s="70">
        <v>508</v>
      </c>
      <c r="G9" s="116">
        <v>509</v>
      </c>
      <c r="H9" s="70">
        <v>2046</v>
      </c>
      <c r="I9" s="117">
        <v>2026</v>
      </c>
      <c r="J9" s="70">
        <v>22</v>
      </c>
      <c r="K9" s="118">
        <v>22</v>
      </c>
      <c r="L9" s="70">
        <v>2642</v>
      </c>
      <c r="M9" s="117">
        <v>2274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87"/>
      <c r="B10" s="10"/>
      <c r="C10" s="30" t="s">
        <v>52</v>
      </c>
      <c r="D10" s="43"/>
      <c r="E10" s="91" t="s">
        <v>43</v>
      </c>
      <c r="F10" s="252">
        <v>0</v>
      </c>
      <c r="G10" s="255">
        <v>0</v>
      </c>
      <c r="H10" s="70">
        <v>0</v>
      </c>
      <c r="I10" s="117">
        <v>0</v>
      </c>
      <c r="J10" s="119">
        <v>0</v>
      </c>
      <c r="K10" s="120">
        <v>0</v>
      </c>
      <c r="L10" s="70">
        <v>117</v>
      </c>
      <c r="M10" s="117">
        <v>1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87"/>
      <c r="B11" s="50" t="s">
        <v>53</v>
      </c>
      <c r="C11" s="63"/>
      <c r="D11" s="63"/>
      <c r="E11" s="90" t="s">
        <v>44</v>
      </c>
      <c r="F11" s="121">
        <v>507</v>
      </c>
      <c r="G11" s="122">
        <v>507</v>
      </c>
      <c r="H11" s="121">
        <v>1755</v>
      </c>
      <c r="I11" s="123">
        <v>1644</v>
      </c>
      <c r="J11" s="121">
        <v>271</v>
      </c>
      <c r="K11" s="124">
        <v>333</v>
      </c>
      <c r="L11" s="121">
        <v>2636</v>
      </c>
      <c r="M11" s="123">
        <v>2639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87"/>
      <c r="B12" s="7"/>
      <c r="C12" s="30" t="s">
        <v>54</v>
      </c>
      <c r="D12" s="43"/>
      <c r="E12" s="91" t="s">
        <v>45</v>
      </c>
      <c r="F12" s="70">
        <v>507</v>
      </c>
      <c r="G12" s="116">
        <v>507</v>
      </c>
      <c r="H12" s="121">
        <v>1755</v>
      </c>
      <c r="I12" s="117">
        <v>1644</v>
      </c>
      <c r="J12" s="121">
        <v>271</v>
      </c>
      <c r="K12" s="118">
        <v>333</v>
      </c>
      <c r="L12" s="70">
        <v>2633</v>
      </c>
      <c r="M12" s="117">
        <v>2635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87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0</v>
      </c>
      <c r="K13" s="120">
        <v>0</v>
      </c>
      <c r="L13" s="68">
        <v>3</v>
      </c>
      <c r="M13" s="126">
        <v>3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87"/>
      <c r="B14" s="44" t="s">
        <v>56</v>
      </c>
      <c r="C14" s="43"/>
      <c r="D14" s="43"/>
      <c r="E14" s="91" t="s">
        <v>97</v>
      </c>
      <c r="F14" s="69">
        <f aca="true" t="shared" si="0" ref="F14:O14">F9-F12</f>
        <v>1</v>
      </c>
      <c r="G14" s="128">
        <f t="shared" si="0"/>
        <v>2</v>
      </c>
      <c r="H14" s="69">
        <f t="shared" si="0"/>
        <v>291</v>
      </c>
      <c r="I14" s="128">
        <f t="shared" si="0"/>
        <v>382</v>
      </c>
      <c r="J14" s="69">
        <f t="shared" si="0"/>
        <v>-249</v>
      </c>
      <c r="K14" s="128">
        <f t="shared" si="0"/>
        <v>-311</v>
      </c>
      <c r="L14" s="69">
        <f t="shared" si="0"/>
        <v>9</v>
      </c>
      <c r="M14" s="128">
        <f t="shared" si="0"/>
        <v>-361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87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8">
        <f t="shared" si="1"/>
        <v>0</v>
      </c>
      <c r="H15" s="69">
        <f t="shared" si="1"/>
        <v>0</v>
      </c>
      <c r="I15" s="128">
        <f t="shared" si="1"/>
        <v>0</v>
      </c>
      <c r="J15" s="69">
        <f t="shared" si="1"/>
        <v>0</v>
      </c>
      <c r="K15" s="128">
        <f t="shared" si="1"/>
        <v>0</v>
      </c>
      <c r="L15" s="69">
        <f t="shared" si="1"/>
        <v>114</v>
      </c>
      <c r="M15" s="128">
        <f t="shared" si="1"/>
        <v>-2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87"/>
      <c r="B16" s="44" t="s">
        <v>58</v>
      </c>
      <c r="C16" s="43"/>
      <c r="D16" s="43"/>
      <c r="E16" s="91" t="s">
        <v>99</v>
      </c>
      <c r="F16" s="67">
        <f aca="true" t="shared" si="2" ref="F16:O16">F8-F11</f>
        <v>1</v>
      </c>
      <c r="G16" s="125">
        <f t="shared" si="2"/>
        <v>2</v>
      </c>
      <c r="H16" s="67">
        <f t="shared" si="2"/>
        <v>291</v>
      </c>
      <c r="I16" s="125">
        <f t="shared" si="2"/>
        <v>382</v>
      </c>
      <c r="J16" s="67">
        <f t="shared" si="2"/>
        <v>-249</v>
      </c>
      <c r="K16" s="125">
        <f t="shared" si="2"/>
        <v>-311</v>
      </c>
      <c r="L16" s="67">
        <f t="shared" si="2"/>
        <v>123</v>
      </c>
      <c r="M16" s="125">
        <f t="shared" si="2"/>
        <v>-365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87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0</v>
      </c>
      <c r="I17" s="120">
        <v>0</v>
      </c>
      <c r="J17" s="70">
        <v>1935</v>
      </c>
      <c r="K17" s="118">
        <v>1776</v>
      </c>
      <c r="L17" s="70">
        <v>2460</v>
      </c>
      <c r="M17" s="117">
        <v>2662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88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87" t="s">
        <v>84</v>
      </c>
      <c r="B19" s="50" t="s">
        <v>61</v>
      </c>
      <c r="C19" s="51"/>
      <c r="D19" s="51"/>
      <c r="E19" s="96"/>
      <c r="F19" s="65">
        <v>0</v>
      </c>
      <c r="G19" s="135">
        <v>300</v>
      </c>
      <c r="H19" s="66">
        <v>0</v>
      </c>
      <c r="I19" s="136">
        <v>0</v>
      </c>
      <c r="J19" s="66">
        <v>3657</v>
      </c>
      <c r="K19" s="137">
        <v>1700</v>
      </c>
      <c r="L19" s="66">
        <v>217</v>
      </c>
      <c r="M19" s="136">
        <v>212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87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1863</v>
      </c>
      <c r="K20" s="120">
        <v>0</v>
      </c>
      <c r="L20" s="253">
        <v>0</v>
      </c>
      <c r="M20" s="254">
        <v>0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87"/>
      <c r="B21" s="9" t="s">
        <v>63</v>
      </c>
      <c r="C21" s="63"/>
      <c r="D21" s="63"/>
      <c r="E21" s="90" t="s">
        <v>100</v>
      </c>
      <c r="F21" s="138">
        <v>0</v>
      </c>
      <c r="G21" s="139">
        <v>300</v>
      </c>
      <c r="H21" s="121">
        <v>0</v>
      </c>
      <c r="I21" s="123">
        <v>0</v>
      </c>
      <c r="J21" s="121">
        <v>3657</v>
      </c>
      <c r="K21" s="124">
        <v>1700</v>
      </c>
      <c r="L21" s="121">
        <v>217</v>
      </c>
      <c r="M21" s="123">
        <v>212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87"/>
      <c r="B22" s="50" t="s">
        <v>64</v>
      </c>
      <c r="C22" s="51"/>
      <c r="D22" s="51"/>
      <c r="E22" s="96" t="s">
        <v>101</v>
      </c>
      <c r="F22" s="65">
        <v>387</v>
      </c>
      <c r="G22" s="135">
        <v>165</v>
      </c>
      <c r="H22" s="66">
        <v>1028</v>
      </c>
      <c r="I22" s="136">
        <v>878</v>
      </c>
      <c r="J22" s="66">
        <v>3657</v>
      </c>
      <c r="K22" s="137">
        <v>2400</v>
      </c>
      <c r="L22" s="66">
        <v>363</v>
      </c>
      <c r="M22" s="136">
        <v>382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87"/>
      <c r="B23" s="7" t="s">
        <v>65</v>
      </c>
      <c r="C23" s="52" t="s">
        <v>66</v>
      </c>
      <c r="D23" s="53"/>
      <c r="E23" s="95"/>
      <c r="F23" s="67">
        <v>9</v>
      </c>
      <c r="G23" s="125">
        <v>9</v>
      </c>
      <c r="H23" s="68">
        <v>346</v>
      </c>
      <c r="I23" s="126">
        <v>346</v>
      </c>
      <c r="J23" s="68">
        <v>0</v>
      </c>
      <c r="K23" s="127">
        <v>0</v>
      </c>
      <c r="L23" s="68">
        <v>325</v>
      </c>
      <c r="M23" s="126">
        <v>318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87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-387</v>
      </c>
      <c r="G24" s="128">
        <f t="shared" si="3"/>
        <v>135</v>
      </c>
      <c r="H24" s="69">
        <f t="shared" si="3"/>
        <v>-1028</v>
      </c>
      <c r="I24" s="128">
        <f t="shared" si="3"/>
        <v>-878</v>
      </c>
      <c r="J24" s="69">
        <f t="shared" si="3"/>
        <v>0</v>
      </c>
      <c r="K24" s="128">
        <f t="shared" si="3"/>
        <v>-700</v>
      </c>
      <c r="L24" s="69">
        <f t="shared" si="3"/>
        <v>-146</v>
      </c>
      <c r="M24" s="128">
        <f t="shared" si="3"/>
        <v>-170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87"/>
      <c r="B25" s="101" t="s">
        <v>67</v>
      </c>
      <c r="C25" s="53"/>
      <c r="D25" s="53"/>
      <c r="E25" s="289" t="s">
        <v>104</v>
      </c>
      <c r="F25" s="300">
        <v>387</v>
      </c>
      <c r="G25" s="298">
        <v>0</v>
      </c>
      <c r="H25" s="296">
        <v>1028</v>
      </c>
      <c r="I25" s="298">
        <v>878</v>
      </c>
      <c r="J25" s="296">
        <v>0</v>
      </c>
      <c r="K25" s="298">
        <v>700</v>
      </c>
      <c r="L25" s="296">
        <v>146</v>
      </c>
      <c r="M25" s="298">
        <v>170</v>
      </c>
      <c r="N25" s="296"/>
      <c r="O25" s="29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87"/>
      <c r="B26" s="9" t="s">
        <v>68</v>
      </c>
      <c r="C26" s="63"/>
      <c r="D26" s="63"/>
      <c r="E26" s="290"/>
      <c r="F26" s="301"/>
      <c r="G26" s="299"/>
      <c r="H26" s="297"/>
      <c r="I26" s="299"/>
      <c r="J26" s="297"/>
      <c r="K26" s="299"/>
      <c r="L26" s="297"/>
      <c r="M26" s="299"/>
      <c r="N26" s="297"/>
      <c r="O26" s="29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88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 t="shared" si="4"/>
        <v>135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0" t="s">
        <v>69</v>
      </c>
      <c r="B30" s="281"/>
      <c r="C30" s="281"/>
      <c r="D30" s="281"/>
      <c r="E30" s="282"/>
      <c r="F30" s="304" t="s">
        <v>262</v>
      </c>
      <c r="G30" s="303"/>
      <c r="H30" s="304" t="s">
        <v>263</v>
      </c>
      <c r="I30" s="303"/>
      <c r="J30" s="304" t="s">
        <v>264</v>
      </c>
      <c r="K30" s="303"/>
      <c r="L30" s="302"/>
      <c r="M30" s="303"/>
      <c r="N30" s="302"/>
      <c r="O30" s="303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83"/>
      <c r="B31" s="284"/>
      <c r="C31" s="284"/>
      <c r="D31" s="284"/>
      <c r="E31" s="285"/>
      <c r="F31" s="110" t="s">
        <v>246</v>
      </c>
      <c r="G31" s="144" t="s">
        <v>2</v>
      </c>
      <c r="H31" s="110" t="s">
        <v>246</v>
      </c>
      <c r="I31" s="144" t="s">
        <v>2</v>
      </c>
      <c r="J31" s="110" t="s">
        <v>246</v>
      </c>
      <c r="K31" s="145" t="s">
        <v>2</v>
      </c>
      <c r="L31" s="110" t="s">
        <v>246</v>
      </c>
      <c r="M31" s="144" t="s">
        <v>2</v>
      </c>
      <c r="N31" s="110" t="s">
        <v>246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86" t="s">
        <v>85</v>
      </c>
      <c r="B32" s="55" t="s">
        <v>50</v>
      </c>
      <c r="C32" s="56"/>
      <c r="D32" s="56"/>
      <c r="E32" s="15" t="s">
        <v>41</v>
      </c>
      <c r="F32" s="66">
        <v>219</v>
      </c>
      <c r="G32" s="148">
        <v>204</v>
      </c>
      <c r="H32" s="111">
        <v>6</v>
      </c>
      <c r="I32" s="113">
        <v>38</v>
      </c>
      <c r="J32" s="111">
        <v>11411</v>
      </c>
      <c r="K32" s="114">
        <v>11657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92"/>
      <c r="B33" s="8"/>
      <c r="C33" s="52" t="s">
        <v>70</v>
      </c>
      <c r="D33" s="53"/>
      <c r="E33" s="99"/>
      <c r="F33" s="68">
        <v>211</v>
      </c>
      <c r="G33" s="151">
        <v>196</v>
      </c>
      <c r="H33" s="68">
        <v>6</v>
      </c>
      <c r="I33" s="126">
        <v>38</v>
      </c>
      <c r="J33" s="68">
        <v>8228</v>
      </c>
      <c r="K33" s="127">
        <v>8341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92"/>
      <c r="B34" s="8"/>
      <c r="C34" s="24"/>
      <c r="D34" s="30" t="s">
        <v>71</v>
      </c>
      <c r="E34" s="94"/>
      <c r="F34" s="70">
        <v>211</v>
      </c>
      <c r="G34" s="116">
        <v>196</v>
      </c>
      <c r="H34" s="70">
        <v>0</v>
      </c>
      <c r="I34" s="117">
        <v>0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92"/>
      <c r="B35" s="10"/>
      <c r="C35" s="62" t="s">
        <v>72</v>
      </c>
      <c r="D35" s="63"/>
      <c r="E35" s="100"/>
      <c r="F35" s="121">
        <v>8</v>
      </c>
      <c r="G35" s="122">
        <v>8</v>
      </c>
      <c r="H35" s="121">
        <v>0</v>
      </c>
      <c r="I35" s="123">
        <v>0</v>
      </c>
      <c r="J35" s="152">
        <v>3183</v>
      </c>
      <c r="K35" s="153">
        <v>3316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92"/>
      <c r="B36" s="50" t="s">
        <v>53</v>
      </c>
      <c r="C36" s="51"/>
      <c r="D36" s="51"/>
      <c r="E36" s="15" t="s">
        <v>42</v>
      </c>
      <c r="F36" s="65">
        <v>219</v>
      </c>
      <c r="G36" s="125">
        <v>204</v>
      </c>
      <c r="H36" s="66">
        <v>6</v>
      </c>
      <c r="I36" s="136">
        <v>38</v>
      </c>
      <c r="J36" s="66">
        <v>11411</v>
      </c>
      <c r="K36" s="137">
        <v>11657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92"/>
      <c r="B37" s="8"/>
      <c r="C37" s="30" t="s">
        <v>73</v>
      </c>
      <c r="D37" s="43"/>
      <c r="E37" s="94"/>
      <c r="F37" s="69">
        <v>112</v>
      </c>
      <c r="G37" s="128">
        <v>71</v>
      </c>
      <c r="H37" s="70">
        <v>6</v>
      </c>
      <c r="I37" s="117">
        <v>34</v>
      </c>
      <c r="J37" s="70">
        <v>10753</v>
      </c>
      <c r="K37" s="118">
        <v>10931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92"/>
      <c r="B38" s="10"/>
      <c r="C38" s="30" t="s">
        <v>74</v>
      </c>
      <c r="D38" s="43"/>
      <c r="E38" s="94"/>
      <c r="F38" s="69">
        <v>107</v>
      </c>
      <c r="G38" s="128">
        <v>133</v>
      </c>
      <c r="H38" s="70">
        <v>0</v>
      </c>
      <c r="I38" s="117">
        <v>4</v>
      </c>
      <c r="J38" s="70">
        <v>658</v>
      </c>
      <c r="K38" s="153">
        <v>726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93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5" ref="G39:O39">G32-G36</f>
        <v>0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86" t="s">
        <v>86</v>
      </c>
      <c r="B40" s="50" t="s">
        <v>76</v>
      </c>
      <c r="C40" s="51"/>
      <c r="D40" s="51"/>
      <c r="E40" s="15" t="s">
        <v>44</v>
      </c>
      <c r="F40" s="65">
        <v>6903</v>
      </c>
      <c r="G40" s="135">
        <v>5698</v>
      </c>
      <c r="H40" s="66">
        <v>2008</v>
      </c>
      <c r="I40" s="136">
        <v>3772</v>
      </c>
      <c r="J40" s="66">
        <v>10335</v>
      </c>
      <c r="K40" s="137">
        <v>10571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94"/>
      <c r="B41" s="10"/>
      <c r="C41" s="30" t="s">
        <v>77</v>
      </c>
      <c r="D41" s="43"/>
      <c r="E41" s="94"/>
      <c r="F41" s="154">
        <v>5298</v>
      </c>
      <c r="G41" s="155">
        <v>3647</v>
      </c>
      <c r="H41" s="152">
        <v>982</v>
      </c>
      <c r="I41" s="153">
        <v>2570</v>
      </c>
      <c r="J41" s="70">
        <v>2918</v>
      </c>
      <c r="K41" s="118">
        <v>2727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94"/>
      <c r="B42" s="50" t="s">
        <v>64</v>
      </c>
      <c r="C42" s="51"/>
      <c r="D42" s="51"/>
      <c r="E42" s="15" t="s">
        <v>45</v>
      </c>
      <c r="F42" s="65">
        <v>6903</v>
      </c>
      <c r="G42" s="135">
        <v>5698</v>
      </c>
      <c r="H42" s="66">
        <v>2008</v>
      </c>
      <c r="I42" s="136">
        <v>3772</v>
      </c>
      <c r="J42" s="66">
        <v>10335</v>
      </c>
      <c r="K42" s="137">
        <v>10571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94"/>
      <c r="B43" s="10"/>
      <c r="C43" s="30" t="s">
        <v>78</v>
      </c>
      <c r="D43" s="43"/>
      <c r="E43" s="94"/>
      <c r="F43" s="69">
        <v>5523</v>
      </c>
      <c r="G43" s="128">
        <v>4662</v>
      </c>
      <c r="H43" s="70">
        <v>1738</v>
      </c>
      <c r="I43" s="117">
        <v>3260</v>
      </c>
      <c r="J43" s="152">
        <v>2646</v>
      </c>
      <c r="K43" s="153">
        <v>2869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95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aca="true" t="shared" si="6" ref="G44:O44">G40-G42</f>
        <v>0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1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O45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72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72"/>
      <c r="B47" s="44" t="s">
        <v>81</v>
      </c>
      <c r="C47" s="43"/>
      <c r="D47" s="43"/>
      <c r="E47" s="43"/>
      <c r="F47" s="69">
        <v>0</v>
      </c>
      <c r="G47" s="128">
        <v>0</v>
      </c>
      <c r="H47" s="70">
        <v>0</v>
      </c>
      <c r="I47" s="117">
        <v>0</v>
      </c>
      <c r="J47" s="70">
        <v>0</v>
      </c>
      <c r="K47" s="118">
        <v>0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73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>
        <v>0</v>
      </c>
      <c r="K48" s="160">
        <v>0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21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26" sqref="H26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249</v>
      </c>
      <c r="F1" s="1"/>
    </row>
    <row r="2" ht="14.25"/>
    <row r="3" ht="15.75">
      <c r="A3" s="27" t="s">
        <v>112</v>
      </c>
    </row>
    <row r="4" ht="14.25"/>
    <row r="5" spans="1:5" ht="14.25">
      <c r="A5" s="58" t="s">
        <v>240</v>
      </c>
      <c r="B5" s="58"/>
      <c r="C5" s="58"/>
      <c r="D5" s="58"/>
      <c r="E5" s="58"/>
    </row>
    <row r="6" spans="1:9" ht="15.7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2" t="s">
        <v>88</v>
      </c>
      <c r="B9" s="262" t="s">
        <v>90</v>
      </c>
      <c r="C9" s="55" t="s">
        <v>4</v>
      </c>
      <c r="D9" s="56"/>
      <c r="E9" s="56"/>
      <c r="F9" s="65">
        <v>551621</v>
      </c>
      <c r="G9" s="75">
        <f>F9/$F$27*100</f>
        <v>33.38621097877913</v>
      </c>
      <c r="H9" s="66">
        <v>521461</v>
      </c>
      <c r="I9" s="80">
        <f aca="true" t="shared" si="0" ref="I9:I45">(F9/H9-1)*100</f>
        <v>5.783749887335765</v>
      </c>
    </row>
    <row r="10" spans="1:9" ht="18" customHeight="1">
      <c r="A10" s="263"/>
      <c r="B10" s="263"/>
      <c r="C10" s="7"/>
      <c r="D10" s="52" t="s">
        <v>23</v>
      </c>
      <c r="E10" s="53"/>
      <c r="F10" s="67">
        <v>170825</v>
      </c>
      <c r="G10" s="76">
        <f aca="true" t="shared" si="1" ref="G10:G27">F10/$F$27*100</f>
        <v>10.338981819854476</v>
      </c>
      <c r="H10" s="68">
        <v>166993</v>
      </c>
      <c r="I10" s="81">
        <f t="shared" si="0"/>
        <v>2.2947069637649475</v>
      </c>
    </row>
    <row r="11" spans="1:9" ht="18" customHeight="1">
      <c r="A11" s="263"/>
      <c r="B11" s="263"/>
      <c r="C11" s="7"/>
      <c r="D11" s="16"/>
      <c r="E11" s="23" t="s">
        <v>24</v>
      </c>
      <c r="F11" s="69">
        <v>154969</v>
      </c>
      <c r="G11" s="77">
        <f t="shared" si="1"/>
        <v>9.379316105025778</v>
      </c>
      <c r="H11" s="70">
        <v>153747</v>
      </c>
      <c r="I11" s="82">
        <f t="shared" si="0"/>
        <v>0.794812256499311</v>
      </c>
    </row>
    <row r="12" spans="1:9" ht="18" customHeight="1">
      <c r="A12" s="263"/>
      <c r="B12" s="263"/>
      <c r="C12" s="7"/>
      <c r="D12" s="16"/>
      <c r="E12" s="23" t="s">
        <v>25</v>
      </c>
      <c r="F12" s="69">
        <v>24119</v>
      </c>
      <c r="G12" s="77">
        <f t="shared" si="1"/>
        <v>1.4597740524693112</v>
      </c>
      <c r="H12" s="70">
        <v>22599</v>
      </c>
      <c r="I12" s="82">
        <f t="shared" si="0"/>
        <v>6.725961325722385</v>
      </c>
    </row>
    <row r="13" spans="1:9" ht="18" customHeight="1">
      <c r="A13" s="263"/>
      <c r="B13" s="263"/>
      <c r="C13" s="7"/>
      <c r="D13" s="33"/>
      <c r="E13" s="23" t="s">
        <v>26</v>
      </c>
      <c r="F13" s="69">
        <v>2529</v>
      </c>
      <c r="G13" s="77">
        <f t="shared" si="1"/>
        <v>0.15306474475288728</v>
      </c>
      <c r="H13" s="70">
        <v>2579</v>
      </c>
      <c r="I13" s="82">
        <f t="shared" si="0"/>
        <v>-1.9387359441644048</v>
      </c>
    </row>
    <row r="14" spans="1:9" ht="18" customHeight="1">
      <c r="A14" s="263"/>
      <c r="B14" s="263"/>
      <c r="C14" s="7"/>
      <c r="D14" s="61" t="s">
        <v>27</v>
      </c>
      <c r="E14" s="51"/>
      <c r="F14" s="65">
        <f>F15+F16</f>
        <v>98944</v>
      </c>
      <c r="G14" s="75">
        <f t="shared" si="1"/>
        <v>5.988469001514305</v>
      </c>
      <c r="H14" s="66">
        <f>H15+H16</f>
        <v>92241</v>
      </c>
      <c r="I14" s="83">
        <f t="shared" si="0"/>
        <v>7.266833620624236</v>
      </c>
    </row>
    <row r="15" spans="1:9" ht="18" customHeight="1">
      <c r="A15" s="263"/>
      <c r="B15" s="263"/>
      <c r="C15" s="7"/>
      <c r="D15" s="16"/>
      <c r="E15" s="23" t="s">
        <v>28</v>
      </c>
      <c r="F15" s="69">
        <v>6112</v>
      </c>
      <c r="G15" s="77">
        <f t="shared" si="1"/>
        <v>0.369921597441537</v>
      </c>
      <c r="H15" s="70">
        <v>5869</v>
      </c>
      <c r="I15" s="82">
        <f t="shared" si="0"/>
        <v>4.1403987050604885</v>
      </c>
    </row>
    <row r="16" spans="1:9" ht="18" customHeight="1">
      <c r="A16" s="263"/>
      <c r="B16" s="263"/>
      <c r="C16" s="7"/>
      <c r="D16" s="16"/>
      <c r="E16" s="29" t="s">
        <v>29</v>
      </c>
      <c r="F16" s="67">
        <v>92832</v>
      </c>
      <c r="G16" s="76">
        <f t="shared" si="1"/>
        <v>5.618547404072769</v>
      </c>
      <c r="H16" s="68">
        <v>86372</v>
      </c>
      <c r="I16" s="81">
        <f t="shared" si="0"/>
        <v>7.479275691196219</v>
      </c>
    </row>
    <row r="17" spans="1:9" ht="18" customHeight="1">
      <c r="A17" s="263"/>
      <c r="B17" s="263"/>
      <c r="C17" s="7"/>
      <c r="D17" s="267" t="s">
        <v>30</v>
      </c>
      <c r="E17" s="305"/>
      <c r="F17" s="67">
        <v>125583</v>
      </c>
      <c r="G17" s="76">
        <f t="shared" si="1"/>
        <v>7.600763084342366</v>
      </c>
      <c r="H17" s="68">
        <v>103121</v>
      </c>
      <c r="I17" s="81">
        <f t="shared" si="0"/>
        <v>21.78217821782178</v>
      </c>
    </row>
    <row r="18" spans="1:9" ht="18" customHeight="1">
      <c r="A18" s="263"/>
      <c r="B18" s="263"/>
      <c r="C18" s="7"/>
      <c r="D18" s="267" t="s">
        <v>94</v>
      </c>
      <c r="E18" s="268"/>
      <c r="F18" s="69">
        <v>15872</v>
      </c>
      <c r="G18" s="77">
        <f t="shared" si="1"/>
        <v>0.9606340959738344</v>
      </c>
      <c r="H18" s="70">
        <v>14285</v>
      </c>
      <c r="I18" s="82">
        <f t="shared" si="0"/>
        <v>11.109555477773881</v>
      </c>
    </row>
    <row r="19" spans="1:9" ht="18" customHeight="1">
      <c r="A19" s="263"/>
      <c r="B19" s="263"/>
      <c r="C19" s="10"/>
      <c r="D19" s="267" t="s">
        <v>95</v>
      </c>
      <c r="E19" s="268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3"/>
      <c r="B20" s="263"/>
      <c r="C20" s="44" t="s">
        <v>5</v>
      </c>
      <c r="D20" s="43"/>
      <c r="E20" s="43"/>
      <c r="F20" s="69">
        <v>94765</v>
      </c>
      <c r="G20" s="77">
        <f t="shared" si="1"/>
        <v>5.735539951169381</v>
      </c>
      <c r="H20" s="70">
        <v>79650</v>
      </c>
      <c r="I20" s="82">
        <f t="shared" si="0"/>
        <v>18.976773383553038</v>
      </c>
    </row>
    <row r="21" spans="1:9" ht="18" customHeight="1">
      <c r="A21" s="263"/>
      <c r="B21" s="263"/>
      <c r="C21" s="44" t="s">
        <v>6</v>
      </c>
      <c r="D21" s="43"/>
      <c r="E21" s="43"/>
      <c r="F21" s="69">
        <v>271928</v>
      </c>
      <c r="G21" s="77">
        <f t="shared" si="1"/>
        <v>16.458121752140425</v>
      </c>
      <c r="H21" s="70">
        <v>280274</v>
      </c>
      <c r="I21" s="82">
        <f t="shared" si="0"/>
        <v>-2.9778002954251925</v>
      </c>
    </row>
    <row r="22" spans="1:9" ht="18" customHeight="1">
      <c r="A22" s="263"/>
      <c r="B22" s="263"/>
      <c r="C22" s="44" t="s">
        <v>31</v>
      </c>
      <c r="D22" s="43"/>
      <c r="E22" s="43"/>
      <c r="F22" s="69">
        <v>18627</v>
      </c>
      <c r="G22" s="77">
        <f t="shared" si="1"/>
        <v>1.1273772244017524</v>
      </c>
      <c r="H22" s="70">
        <v>15593</v>
      </c>
      <c r="I22" s="82">
        <f t="shared" si="0"/>
        <v>19.457448855255556</v>
      </c>
    </row>
    <row r="23" spans="1:9" ht="18" customHeight="1">
      <c r="A23" s="263"/>
      <c r="B23" s="263"/>
      <c r="C23" s="44" t="s">
        <v>7</v>
      </c>
      <c r="D23" s="43"/>
      <c r="E23" s="43"/>
      <c r="F23" s="69">
        <v>223728</v>
      </c>
      <c r="G23" s="77">
        <f t="shared" si="1"/>
        <v>13.540873552421498</v>
      </c>
      <c r="H23" s="70">
        <v>241877</v>
      </c>
      <c r="I23" s="82">
        <f t="shared" si="0"/>
        <v>-7.503400488678125</v>
      </c>
    </row>
    <row r="24" spans="1:9" ht="18" customHeight="1">
      <c r="A24" s="263"/>
      <c r="B24" s="263"/>
      <c r="C24" s="44" t="s">
        <v>32</v>
      </c>
      <c r="D24" s="43"/>
      <c r="E24" s="43"/>
      <c r="F24" s="69">
        <v>8900</v>
      </c>
      <c r="G24" s="77">
        <f t="shared" si="1"/>
        <v>0.5386620119812957</v>
      </c>
      <c r="H24" s="70">
        <v>6920</v>
      </c>
      <c r="I24" s="82">
        <f t="shared" si="0"/>
        <v>28.612716763005785</v>
      </c>
    </row>
    <row r="25" spans="1:9" ht="18" customHeight="1">
      <c r="A25" s="263"/>
      <c r="B25" s="263"/>
      <c r="C25" s="44" t="s">
        <v>8</v>
      </c>
      <c r="D25" s="43"/>
      <c r="E25" s="43"/>
      <c r="F25" s="69">
        <v>239425</v>
      </c>
      <c r="G25" s="77">
        <f t="shared" si="1"/>
        <v>14.49091597962042</v>
      </c>
      <c r="H25" s="70">
        <v>256767</v>
      </c>
      <c r="I25" s="82">
        <f t="shared" si="0"/>
        <v>-6.753983183197221</v>
      </c>
    </row>
    <row r="26" spans="1:9" ht="18" customHeight="1">
      <c r="A26" s="263"/>
      <c r="B26" s="263"/>
      <c r="C26" s="45" t="s">
        <v>9</v>
      </c>
      <c r="D26" s="46"/>
      <c r="E26" s="46"/>
      <c r="F26" s="71">
        <v>243248</v>
      </c>
      <c r="G26" s="78">
        <f t="shared" si="1"/>
        <v>14.722298549486093</v>
      </c>
      <c r="H26" s="72">
        <v>250903</v>
      </c>
      <c r="I26" s="84">
        <f t="shared" si="0"/>
        <v>-3.050979860742997</v>
      </c>
    </row>
    <row r="27" spans="1:9" ht="18" customHeight="1">
      <c r="A27" s="263"/>
      <c r="B27" s="264"/>
      <c r="C27" s="47" t="s">
        <v>10</v>
      </c>
      <c r="D27" s="31"/>
      <c r="E27" s="31"/>
      <c r="F27" s="73">
        <f>SUM(F9,F20:F26)</f>
        <v>1652242</v>
      </c>
      <c r="G27" s="79">
        <f t="shared" si="1"/>
        <v>100</v>
      </c>
      <c r="H27" s="73">
        <f>SUM(H9,H20:H26)-1</f>
        <v>1653444</v>
      </c>
      <c r="I27" s="85">
        <f t="shared" si="0"/>
        <v>-0.0726967469112938</v>
      </c>
    </row>
    <row r="28" spans="1:9" ht="18" customHeight="1">
      <c r="A28" s="263"/>
      <c r="B28" s="262" t="s">
        <v>89</v>
      </c>
      <c r="C28" s="55" t="s">
        <v>11</v>
      </c>
      <c r="D28" s="56"/>
      <c r="E28" s="56"/>
      <c r="F28" s="65">
        <v>766921</v>
      </c>
      <c r="G28" s="75">
        <f aca="true" t="shared" si="2" ref="G28:G45">F28/$F$45*100</f>
        <v>47.60515802567839</v>
      </c>
      <c r="H28" s="65">
        <v>749186</v>
      </c>
      <c r="I28" s="86">
        <f t="shared" si="0"/>
        <v>2.3672359067040682</v>
      </c>
    </row>
    <row r="29" spans="1:9" ht="18" customHeight="1">
      <c r="A29" s="263"/>
      <c r="B29" s="263"/>
      <c r="C29" s="7"/>
      <c r="D29" s="30" t="s">
        <v>12</v>
      </c>
      <c r="E29" s="43"/>
      <c r="F29" s="69">
        <v>488762</v>
      </c>
      <c r="G29" s="77">
        <f t="shared" si="2"/>
        <v>30.33896874247364</v>
      </c>
      <c r="H29" s="69">
        <v>478608</v>
      </c>
      <c r="I29" s="87">
        <f t="shared" si="0"/>
        <v>2.1215692173971235</v>
      </c>
    </row>
    <row r="30" spans="1:9" ht="18" customHeight="1">
      <c r="A30" s="263"/>
      <c r="B30" s="263"/>
      <c r="C30" s="7"/>
      <c r="D30" s="30" t="s">
        <v>33</v>
      </c>
      <c r="E30" s="43"/>
      <c r="F30" s="69">
        <v>63084</v>
      </c>
      <c r="G30" s="77">
        <f t="shared" si="2"/>
        <v>3.9158189551360514</v>
      </c>
      <c r="H30" s="69">
        <v>62709</v>
      </c>
      <c r="I30" s="87">
        <f t="shared" si="0"/>
        <v>0.5980002870401346</v>
      </c>
    </row>
    <row r="31" spans="1:9" ht="18" customHeight="1">
      <c r="A31" s="263"/>
      <c r="B31" s="263"/>
      <c r="C31" s="19"/>
      <c r="D31" s="30" t="s">
        <v>13</v>
      </c>
      <c r="E31" s="43"/>
      <c r="F31" s="69">
        <v>215075</v>
      </c>
      <c r="G31" s="77">
        <f t="shared" si="2"/>
        <v>13.350370328068708</v>
      </c>
      <c r="H31" s="69">
        <v>207868</v>
      </c>
      <c r="I31" s="87">
        <f t="shared" si="0"/>
        <v>3.4671041237708478</v>
      </c>
    </row>
    <row r="32" spans="1:9" ht="18" customHeight="1">
      <c r="A32" s="263"/>
      <c r="B32" s="263"/>
      <c r="C32" s="50" t="s">
        <v>14</v>
      </c>
      <c r="D32" s="51"/>
      <c r="E32" s="51"/>
      <c r="F32" s="65">
        <v>601845</v>
      </c>
      <c r="G32" s="75">
        <f t="shared" si="2"/>
        <v>37.358380239900086</v>
      </c>
      <c r="H32" s="65">
        <v>601741</v>
      </c>
      <c r="I32" s="86">
        <f t="shared" si="0"/>
        <v>0.01728318329645706</v>
      </c>
    </row>
    <row r="33" spans="1:9" ht="18" customHeight="1">
      <c r="A33" s="263"/>
      <c r="B33" s="263"/>
      <c r="C33" s="7"/>
      <c r="D33" s="30" t="s">
        <v>15</v>
      </c>
      <c r="E33" s="43"/>
      <c r="F33" s="69">
        <v>43720</v>
      </c>
      <c r="G33" s="77">
        <f t="shared" si="2"/>
        <v>2.7138355956906377</v>
      </c>
      <c r="H33" s="69">
        <v>41550</v>
      </c>
      <c r="I33" s="87">
        <f t="shared" si="0"/>
        <v>5.222623345367028</v>
      </c>
    </row>
    <row r="34" spans="1:9" ht="18" customHeight="1">
      <c r="A34" s="263"/>
      <c r="B34" s="263"/>
      <c r="C34" s="7"/>
      <c r="D34" s="30" t="s">
        <v>34</v>
      </c>
      <c r="E34" s="43"/>
      <c r="F34" s="69">
        <v>4334</v>
      </c>
      <c r="G34" s="77">
        <f t="shared" si="2"/>
        <v>0.2690247820613729</v>
      </c>
      <c r="H34" s="69">
        <v>4120</v>
      </c>
      <c r="I34" s="87">
        <f t="shared" si="0"/>
        <v>5.194174757281544</v>
      </c>
    </row>
    <row r="35" spans="1:9" ht="18" customHeight="1">
      <c r="A35" s="263"/>
      <c r="B35" s="263"/>
      <c r="C35" s="7"/>
      <c r="D35" s="30" t="s">
        <v>35</v>
      </c>
      <c r="E35" s="43"/>
      <c r="F35" s="69">
        <v>414771</v>
      </c>
      <c r="G35" s="77">
        <f t="shared" si="2"/>
        <v>25.746118569538</v>
      </c>
      <c r="H35" s="69">
        <v>399370</v>
      </c>
      <c r="I35" s="87">
        <f t="shared" si="0"/>
        <v>3.8563237098430125</v>
      </c>
    </row>
    <row r="36" spans="1:9" ht="18" customHeight="1">
      <c r="A36" s="263"/>
      <c r="B36" s="263"/>
      <c r="C36" s="7"/>
      <c r="D36" s="30" t="s">
        <v>36</v>
      </c>
      <c r="E36" s="43"/>
      <c r="F36" s="69">
        <v>3757</v>
      </c>
      <c r="G36" s="77">
        <f t="shared" si="2"/>
        <v>0.23320860779985647</v>
      </c>
      <c r="H36" s="69">
        <v>5621</v>
      </c>
      <c r="I36" s="87">
        <f t="shared" si="0"/>
        <v>-33.16135918875644</v>
      </c>
    </row>
    <row r="37" spans="1:9" ht="18" customHeight="1">
      <c r="A37" s="263"/>
      <c r="B37" s="263"/>
      <c r="C37" s="7"/>
      <c r="D37" s="30" t="s">
        <v>16</v>
      </c>
      <c r="E37" s="43"/>
      <c r="F37" s="69">
        <v>23169</v>
      </c>
      <c r="G37" s="77">
        <f t="shared" si="2"/>
        <v>1.438171475676038</v>
      </c>
      <c r="H37" s="69">
        <v>37928</v>
      </c>
      <c r="I37" s="87">
        <f t="shared" si="0"/>
        <v>-38.91320396540814</v>
      </c>
    </row>
    <row r="38" spans="1:9" ht="18" customHeight="1">
      <c r="A38" s="263"/>
      <c r="B38" s="263"/>
      <c r="C38" s="19"/>
      <c r="D38" s="30" t="s">
        <v>37</v>
      </c>
      <c r="E38" s="43"/>
      <c r="F38" s="69">
        <v>112094</v>
      </c>
      <c r="G38" s="77">
        <f t="shared" si="2"/>
        <v>6.95802120913418</v>
      </c>
      <c r="H38" s="69">
        <v>113153</v>
      </c>
      <c r="I38" s="87">
        <f t="shared" si="0"/>
        <v>-0.9359009482735714</v>
      </c>
    </row>
    <row r="39" spans="1:9" ht="18" customHeight="1">
      <c r="A39" s="263"/>
      <c r="B39" s="263"/>
      <c r="C39" s="50" t="s">
        <v>17</v>
      </c>
      <c r="D39" s="51"/>
      <c r="E39" s="51"/>
      <c r="F39" s="65">
        <v>242239</v>
      </c>
      <c r="G39" s="75">
        <f t="shared" si="2"/>
        <v>15.036523807513824</v>
      </c>
      <c r="H39" s="65">
        <v>259503</v>
      </c>
      <c r="I39" s="86">
        <f t="shared" si="0"/>
        <v>-6.652716924274483</v>
      </c>
    </row>
    <row r="40" spans="1:9" ht="18" customHeight="1">
      <c r="A40" s="263"/>
      <c r="B40" s="263"/>
      <c r="C40" s="7"/>
      <c r="D40" s="52" t="s">
        <v>18</v>
      </c>
      <c r="E40" s="53"/>
      <c r="F40" s="67">
        <v>236469</v>
      </c>
      <c r="G40" s="76">
        <f t="shared" si="2"/>
        <v>14.678362064898659</v>
      </c>
      <c r="H40" s="67">
        <v>249849</v>
      </c>
      <c r="I40" s="88">
        <f t="shared" si="0"/>
        <v>-5.355234561675248</v>
      </c>
    </row>
    <row r="41" spans="1:9" ht="18" customHeight="1">
      <c r="A41" s="263"/>
      <c r="B41" s="263"/>
      <c r="C41" s="7"/>
      <c r="D41" s="16"/>
      <c r="E41" s="104" t="s">
        <v>92</v>
      </c>
      <c r="F41" s="69">
        <v>157146</v>
      </c>
      <c r="G41" s="77">
        <f t="shared" si="2"/>
        <v>9.754538163778612</v>
      </c>
      <c r="H41" s="69">
        <v>163195</v>
      </c>
      <c r="I41" s="89">
        <f t="shared" si="0"/>
        <v>-3.706608658353505</v>
      </c>
    </row>
    <row r="42" spans="1:9" ht="18" customHeight="1">
      <c r="A42" s="263"/>
      <c r="B42" s="263"/>
      <c r="C42" s="7"/>
      <c r="D42" s="33"/>
      <c r="E42" s="32" t="s">
        <v>38</v>
      </c>
      <c r="F42" s="69">
        <v>79322</v>
      </c>
      <c r="G42" s="77">
        <f t="shared" si="2"/>
        <v>4.9237618280277395</v>
      </c>
      <c r="H42" s="69">
        <v>86653</v>
      </c>
      <c r="I42" s="89">
        <f t="shared" si="0"/>
        <v>-8.460180259194717</v>
      </c>
    </row>
    <row r="43" spans="1:9" ht="18" customHeight="1">
      <c r="A43" s="263"/>
      <c r="B43" s="263"/>
      <c r="C43" s="7"/>
      <c r="D43" s="30" t="s">
        <v>39</v>
      </c>
      <c r="E43" s="54"/>
      <c r="F43" s="69">
        <v>5770</v>
      </c>
      <c r="G43" s="77">
        <f t="shared" si="2"/>
        <v>0.3581617426151642</v>
      </c>
      <c r="H43" s="67">
        <v>9655</v>
      </c>
      <c r="I43" s="161">
        <f t="shared" si="0"/>
        <v>-40.238218539616774</v>
      </c>
    </row>
    <row r="44" spans="1:9" ht="18" customHeight="1">
      <c r="A44" s="263"/>
      <c r="B44" s="263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4"/>
      <c r="B45" s="264"/>
      <c r="C45" s="11" t="s">
        <v>19</v>
      </c>
      <c r="D45" s="12"/>
      <c r="E45" s="12"/>
      <c r="F45" s="74">
        <f>SUM(F28,F32,F39)-1</f>
        <v>1611004</v>
      </c>
      <c r="G45" s="79">
        <f t="shared" si="2"/>
        <v>100</v>
      </c>
      <c r="H45" s="74">
        <f>SUM(H28,H32,H39)</f>
        <v>1610430</v>
      </c>
      <c r="I45" s="162">
        <f t="shared" si="0"/>
        <v>0.035642654446332855</v>
      </c>
    </row>
    <row r="46" ht="14.2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4"/>
  <headerFooter alignWithMargins="0">
    <oddHeader>&amp;R&amp;"明朝,斜体"&amp;9都道府県－3-1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9" sqref="E9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249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242</v>
      </c>
    </row>
    <row r="7" spans="1:9" ht="27" customHeight="1">
      <c r="A7" s="306" t="s">
        <v>117</v>
      </c>
      <c r="B7" s="55" t="s">
        <v>118</v>
      </c>
      <c r="C7" s="56"/>
      <c r="D7" s="93" t="s">
        <v>119</v>
      </c>
      <c r="E7" s="171">
        <v>1610614</v>
      </c>
      <c r="F7" s="172">
        <v>1590560</v>
      </c>
      <c r="G7" s="172">
        <v>1629176</v>
      </c>
      <c r="H7" s="172">
        <v>1653444</v>
      </c>
      <c r="I7" s="172">
        <v>1652242</v>
      </c>
    </row>
    <row r="8" spans="1:9" ht="27" customHeight="1">
      <c r="A8" s="263"/>
      <c r="B8" s="9"/>
      <c r="C8" s="30" t="s">
        <v>120</v>
      </c>
      <c r="D8" s="91" t="s">
        <v>42</v>
      </c>
      <c r="E8" s="173">
        <v>840961</v>
      </c>
      <c r="F8" s="173">
        <v>849164</v>
      </c>
      <c r="G8" s="173">
        <v>862644</v>
      </c>
      <c r="H8" s="173">
        <v>882952</v>
      </c>
      <c r="I8" s="174">
        <v>919925</v>
      </c>
    </row>
    <row r="9" spans="1:9" ht="27" customHeight="1">
      <c r="A9" s="263"/>
      <c r="B9" s="44" t="s">
        <v>121</v>
      </c>
      <c r="C9" s="43"/>
      <c r="D9" s="94"/>
      <c r="E9" s="175">
        <v>1584229</v>
      </c>
      <c r="F9" s="175">
        <v>1559571</v>
      </c>
      <c r="G9" s="175">
        <v>1576819</v>
      </c>
      <c r="H9" s="175">
        <v>1610430</v>
      </c>
      <c r="I9" s="176">
        <v>1611004</v>
      </c>
    </row>
    <row r="10" spans="1:9" ht="27" customHeight="1">
      <c r="A10" s="263"/>
      <c r="B10" s="44" t="s">
        <v>122</v>
      </c>
      <c r="C10" s="43"/>
      <c r="D10" s="94"/>
      <c r="E10" s="175">
        <v>26385</v>
      </c>
      <c r="F10" s="175">
        <v>31028</v>
      </c>
      <c r="G10" s="175">
        <v>52358</v>
      </c>
      <c r="H10" s="175">
        <v>43014</v>
      </c>
      <c r="I10" s="176">
        <v>41237</v>
      </c>
    </row>
    <row r="11" spans="1:9" ht="27" customHeight="1">
      <c r="A11" s="263"/>
      <c r="B11" s="44" t="s">
        <v>123</v>
      </c>
      <c r="C11" s="43"/>
      <c r="D11" s="94"/>
      <c r="E11" s="175">
        <v>24549</v>
      </c>
      <c r="F11" s="175">
        <v>29083</v>
      </c>
      <c r="G11" s="175">
        <v>50407</v>
      </c>
      <c r="H11" s="175">
        <v>41078</v>
      </c>
      <c r="I11" s="176">
        <v>37047</v>
      </c>
    </row>
    <row r="12" spans="1:9" ht="27" customHeight="1">
      <c r="A12" s="263"/>
      <c r="B12" s="44" t="s">
        <v>124</v>
      </c>
      <c r="C12" s="43"/>
      <c r="D12" s="94"/>
      <c r="E12" s="175">
        <v>1836</v>
      </c>
      <c r="F12" s="175">
        <v>1945</v>
      </c>
      <c r="G12" s="175">
        <v>1951</v>
      </c>
      <c r="H12" s="175">
        <v>1936</v>
      </c>
      <c r="I12" s="176">
        <v>4190</v>
      </c>
    </row>
    <row r="13" spans="1:9" ht="27" customHeight="1">
      <c r="A13" s="263"/>
      <c r="B13" s="44" t="s">
        <v>125</v>
      </c>
      <c r="C13" s="43"/>
      <c r="D13" s="99"/>
      <c r="E13" s="177">
        <v>181</v>
      </c>
      <c r="F13" s="177">
        <v>110</v>
      </c>
      <c r="G13" s="177">
        <v>5</v>
      </c>
      <c r="H13" s="177">
        <v>-9</v>
      </c>
      <c r="I13" s="178">
        <v>2239</v>
      </c>
    </row>
    <row r="14" spans="1:9" ht="27" customHeight="1">
      <c r="A14" s="263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63"/>
      <c r="B15" s="45" t="s">
        <v>127</v>
      </c>
      <c r="C15" s="46"/>
      <c r="D15" s="179"/>
      <c r="E15" s="180">
        <v>220</v>
      </c>
      <c r="F15" s="180">
        <v>144</v>
      </c>
      <c r="G15" s="180">
        <v>45</v>
      </c>
      <c r="H15" s="180">
        <v>35</v>
      </c>
      <c r="I15" s="181">
        <v>2289</v>
      </c>
    </row>
    <row r="16" spans="1:9" ht="27" customHeight="1">
      <c r="A16" s="263"/>
      <c r="B16" s="182" t="s">
        <v>128</v>
      </c>
      <c r="C16" s="183"/>
      <c r="D16" s="184" t="s">
        <v>43</v>
      </c>
      <c r="E16" s="185">
        <v>162666</v>
      </c>
      <c r="F16" s="185">
        <v>131544</v>
      </c>
      <c r="G16" s="185">
        <v>130350</v>
      </c>
      <c r="H16" s="185">
        <v>129906</v>
      </c>
      <c r="I16" s="186">
        <v>110408</v>
      </c>
    </row>
    <row r="17" spans="1:9" ht="27" customHeight="1">
      <c r="A17" s="263"/>
      <c r="B17" s="44" t="s">
        <v>129</v>
      </c>
      <c r="C17" s="43"/>
      <c r="D17" s="91" t="s">
        <v>44</v>
      </c>
      <c r="E17" s="175">
        <v>60796</v>
      </c>
      <c r="F17" s="175">
        <v>42136</v>
      </c>
      <c r="G17" s="175">
        <v>37088</v>
      </c>
      <c r="H17" s="175">
        <v>52602</v>
      </c>
      <c r="I17" s="176">
        <v>61543</v>
      </c>
    </row>
    <row r="18" spans="1:9" ht="27" customHeight="1">
      <c r="A18" s="263"/>
      <c r="B18" s="44" t="s">
        <v>130</v>
      </c>
      <c r="C18" s="43"/>
      <c r="D18" s="91" t="s">
        <v>45</v>
      </c>
      <c r="E18" s="175">
        <v>2949021</v>
      </c>
      <c r="F18" s="175">
        <v>3068185</v>
      </c>
      <c r="G18" s="175">
        <v>3218885</v>
      </c>
      <c r="H18" s="175">
        <v>3313901</v>
      </c>
      <c r="I18" s="176">
        <v>3382699</v>
      </c>
    </row>
    <row r="19" spans="1:9" ht="27" customHeight="1">
      <c r="A19" s="263"/>
      <c r="B19" s="44" t="s">
        <v>131</v>
      </c>
      <c r="C19" s="43"/>
      <c r="D19" s="91" t="s">
        <v>132</v>
      </c>
      <c r="E19" s="175">
        <f>E17+E18-E16</f>
        <v>2847151</v>
      </c>
      <c r="F19" s="175">
        <f>F17+F18-F16</f>
        <v>2978777</v>
      </c>
      <c r="G19" s="175">
        <f>G17+G18-G16</f>
        <v>3125623</v>
      </c>
      <c r="H19" s="175">
        <f>H17+H18-H16</f>
        <v>3236597</v>
      </c>
      <c r="I19" s="175">
        <f>I17+I18-I16</f>
        <v>3333834</v>
      </c>
    </row>
    <row r="20" spans="1:9" ht="27" customHeight="1">
      <c r="A20" s="263"/>
      <c r="B20" s="44" t="s">
        <v>133</v>
      </c>
      <c r="C20" s="43"/>
      <c r="D20" s="94" t="s">
        <v>134</v>
      </c>
      <c r="E20" s="187">
        <f>E18/E8</f>
        <v>3.5067274225558616</v>
      </c>
      <c r="F20" s="187">
        <f>F18/F8</f>
        <v>3.613183083597515</v>
      </c>
      <c r="G20" s="187">
        <f>G18/G8</f>
        <v>3.7314175952072928</v>
      </c>
      <c r="H20" s="187">
        <f>H18/H8</f>
        <v>3.7532062898096386</v>
      </c>
      <c r="I20" s="187">
        <f>I18/I8</f>
        <v>3.6771465065086826</v>
      </c>
    </row>
    <row r="21" spans="1:9" ht="27" customHeight="1">
      <c r="A21" s="263"/>
      <c r="B21" s="44" t="s">
        <v>135</v>
      </c>
      <c r="C21" s="43"/>
      <c r="D21" s="94" t="s">
        <v>136</v>
      </c>
      <c r="E21" s="187">
        <f>E19/E8</f>
        <v>3.3855921974978624</v>
      </c>
      <c r="F21" s="187">
        <f>F19/F8</f>
        <v>3.5078936459859342</v>
      </c>
      <c r="G21" s="187">
        <f>G19/G8</f>
        <v>3.6233057901057677</v>
      </c>
      <c r="H21" s="187">
        <f>H19/H8</f>
        <v>3.6656545316166675</v>
      </c>
      <c r="I21" s="187">
        <f>I19/I8</f>
        <v>3.6240280457646006</v>
      </c>
    </row>
    <row r="22" spans="1:9" ht="27" customHeight="1">
      <c r="A22" s="263"/>
      <c r="B22" s="44" t="s">
        <v>137</v>
      </c>
      <c r="C22" s="43"/>
      <c r="D22" s="94" t="s">
        <v>138</v>
      </c>
      <c r="E22" s="175">
        <f>E18/E24*1000000</f>
        <v>581435.2535347226</v>
      </c>
      <c r="F22" s="175">
        <f>F18/F24*1000000</f>
        <v>604929.8812610805</v>
      </c>
      <c r="G22" s="175">
        <f>G18/G24*1000000</f>
        <v>634642.213831002</v>
      </c>
      <c r="H22" s="175">
        <f>H18/H24*1000000</f>
        <v>653375.7705095932</v>
      </c>
      <c r="I22" s="175">
        <f>I18/I24*1000000</f>
        <v>666940.1305371012</v>
      </c>
    </row>
    <row r="23" spans="1:9" ht="27" customHeight="1">
      <c r="A23" s="263"/>
      <c r="B23" s="44" t="s">
        <v>139</v>
      </c>
      <c r="C23" s="43"/>
      <c r="D23" s="94" t="s">
        <v>140</v>
      </c>
      <c r="E23" s="175">
        <f>E19/E24*1000000</f>
        <v>561350.3476362627</v>
      </c>
      <c r="F23" s="175">
        <f>F19/F24*1000000</f>
        <v>587302.0097918599</v>
      </c>
      <c r="G23" s="175">
        <f>G19/G24*1000000</f>
        <v>616254.4795235301</v>
      </c>
      <c r="H23" s="175">
        <f>H19/H24*1000000</f>
        <v>638134.3494280721</v>
      </c>
      <c r="I23" s="175">
        <f>I19/I24*1000000</f>
        <v>657305.8031911873</v>
      </c>
    </row>
    <row r="24" spans="1:9" ht="27" customHeight="1">
      <c r="A24" s="263"/>
      <c r="B24" s="188" t="s">
        <v>141</v>
      </c>
      <c r="C24" s="189"/>
      <c r="D24" s="190" t="s">
        <v>142</v>
      </c>
      <c r="E24" s="180">
        <v>5071968</v>
      </c>
      <c r="F24" s="180">
        <f>E24</f>
        <v>5071968</v>
      </c>
      <c r="G24" s="180">
        <v>5071968</v>
      </c>
      <c r="H24" s="181">
        <f>G24</f>
        <v>5071968</v>
      </c>
      <c r="I24" s="181">
        <f>H24</f>
        <v>5071968</v>
      </c>
    </row>
    <row r="25" spans="1:9" ht="27" customHeight="1">
      <c r="A25" s="263"/>
      <c r="B25" s="10" t="s">
        <v>143</v>
      </c>
      <c r="C25" s="191"/>
      <c r="D25" s="192"/>
      <c r="E25" s="173">
        <v>902460</v>
      </c>
      <c r="F25" s="173">
        <v>907296</v>
      </c>
      <c r="G25" s="173">
        <v>928546</v>
      </c>
      <c r="H25" s="173">
        <v>930375</v>
      </c>
      <c r="I25" s="193">
        <v>949248</v>
      </c>
    </row>
    <row r="26" spans="1:9" ht="27" customHeight="1">
      <c r="A26" s="263"/>
      <c r="B26" s="194" t="s">
        <v>144</v>
      </c>
      <c r="C26" s="195"/>
      <c r="D26" s="196"/>
      <c r="E26" s="197">
        <v>0.597</v>
      </c>
      <c r="F26" s="197">
        <v>0.576</v>
      </c>
      <c r="G26" s="197">
        <v>0.572</v>
      </c>
      <c r="H26" s="197">
        <v>0.581</v>
      </c>
      <c r="I26" s="198">
        <v>0.596</v>
      </c>
    </row>
    <row r="27" spans="1:9" ht="27" customHeight="1">
      <c r="A27" s="263"/>
      <c r="B27" s="194" t="s">
        <v>145</v>
      </c>
      <c r="C27" s="195"/>
      <c r="D27" s="196"/>
      <c r="E27" s="199">
        <v>0.2</v>
      </c>
      <c r="F27" s="199">
        <v>0.2</v>
      </c>
      <c r="G27" s="199">
        <v>0.2</v>
      </c>
      <c r="H27" s="199">
        <v>0.2</v>
      </c>
      <c r="I27" s="200">
        <v>0.4</v>
      </c>
    </row>
    <row r="28" spans="1:9" ht="27" customHeight="1">
      <c r="A28" s="263"/>
      <c r="B28" s="194" t="s">
        <v>146</v>
      </c>
      <c r="C28" s="195"/>
      <c r="D28" s="196"/>
      <c r="E28" s="199">
        <v>92.9</v>
      </c>
      <c r="F28" s="199">
        <v>94.9</v>
      </c>
      <c r="G28" s="199">
        <v>95</v>
      </c>
      <c r="H28" s="199">
        <v>95.4</v>
      </c>
      <c r="I28" s="200">
        <v>95.5</v>
      </c>
    </row>
    <row r="29" spans="1:9" ht="27" customHeight="1">
      <c r="A29" s="263"/>
      <c r="B29" s="201" t="s">
        <v>147</v>
      </c>
      <c r="C29" s="202"/>
      <c r="D29" s="203"/>
      <c r="E29" s="204">
        <v>46.6</v>
      </c>
      <c r="F29" s="204">
        <v>47.7</v>
      </c>
      <c r="G29" s="204">
        <v>45.9</v>
      </c>
      <c r="H29" s="204">
        <v>47.9</v>
      </c>
      <c r="I29" s="205">
        <v>49.6</v>
      </c>
    </row>
    <row r="30" spans="1:9" ht="27" customHeight="1">
      <c r="A30" s="263"/>
      <c r="B30" s="306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63"/>
      <c r="B31" s="263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63"/>
      <c r="B32" s="263"/>
      <c r="C32" s="194" t="s">
        <v>151</v>
      </c>
      <c r="D32" s="196"/>
      <c r="E32" s="199">
        <v>15.4</v>
      </c>
      <c r="F32" s="199">
        <v>15.3</v>
      </c>
      <c r="G32" s="199">
        <v>15</v>
      </c>
      <c r="H32" s="199">
        <v>14.8</v>
      </c>
      <c r="I32" s="200">
        <v>14.2</v>
      </c>
    </row>
    <row r="33" spans="1:9" ht="27" customHeight="1">
      <c r="A33" s="264"/>
      <c r="B33" s="264"/>
      <c r="C33" s="201" t="s">
        <v>152</v>
      </c>
      <c r="D33" s="203"/>
      <c r="E33" s="204">
        <v>257.9</v>
      </c>
      <c r="F33" s="204">
        <v>257.3</v>
      </c>
      <c r="G33" s="204">
        <v>257.3</v>
      </c>
      <c r="H33" s="204">
        <v>254.2</v>
      </c>
      <c r="I33" s="209">
        <v>247.7</v>
      </c>
    </row>
    <row r="34" spans="1:9" ht="27" customHeight="1">
      <c r="A34" s="2" t="s">
        <v>247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O7" sqref="O7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/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274" t="s">
        <v>49</v>
      </c>
      <c r="B6" s="275"/>
      <c r="C6" s="275"/>
      <c r="D6" s="275"/>
      <c r="E6" s="276"/>
      <c r="F6" s="269" t="s">
        <v>254</v>
      </c>
      <c r="G6" s="270"/>
      <c r="H6" s="269" t="s">
        <v>255</v>
      </c>
      <c r="I6" s="270"/>
      <c r="J6" s="269" t="s">
        <v>256</v>
      </c>
      <c r="K6" s="270"/>
      <c r="L6" s="269" t="s">
        <v>257</v>
      </c>
      <c r="M6" s="270"/>
      <c r="N6" s="291"/>
      <c r="O6" s="270"/>
    </row>
    <row r="7" spans="1:15" ht="15.75" customHeight="1">
      <c r="A7" s="277"/>
      <c r="B7" s="278"/>
      <c r="C7" s="278"/>
      <c r="D7" s="278"/>
      <c r="E7" s="279"/>
      <c r="F7" s="110" t="s">
        <v>244</v>
      </c>
      <c r="G7" s="38" t="s">
        <v>2</v>
      </c>
      <c r="H7" s="110" t="s">
        <v>244</v>
      </c>
      <c r="I7" s="38" t="s">
        <v>2</v>
      </c>
      <c r="J7" s="110" t="s">
        <v>244</v>
      </c>
      <c r="K7" s="38" t="s">
        <v>2</v>
      </c>
      <c r="L7" s="110" t="s">
        <v>244</v>
      </c>
      <c r="M7" s="38" t="s">
        <v>2</v>
      </c>
      <c r="N7" s="110" t="s">
        <v>244</v>
      </c>
      <c r="O7" s="213" t="s">
        <v>2</v>
      </c>
    </row>
    <row r="8" spans="1:25" ht="15.75" customHeight="1">
      <c r="A8" s="286" t="s">
        <v>83</v>
      </c>
      <c r="B8" s="55" t="s">
        <v>50</v>
      </c>
      <c r="C8" s="56"/>
      <c r="D8" s="56"/>
      <c r="E8" s="93" t="s">
        <v>41</v>
      </c>
      <c r="F8" s="111">
        <v>492</v>
      </c>
      <c r="G8" s="112">
        <v>474</v>
      </c>
      <c r="H8" s="111">
        <v>1986</v>
      </c>
      <c r="I8" s="113">
        <v>1531</v>
      </c>
      <c r="J8" s="111">
        <v>753</v>
      </c>
      <c r="K8" s="114">
        <v>381</v>
      </c>
      <c r="L8" s="111">
        <v>2589</v>
      </c>
      <c r="M8" s="113">
        <v>2441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87"/>
      <c r="B9" s="8"/>
      <c r="C9" s="30" t="s">
        <v>51</v>
      </c>
      <c r="D9" s="43"/>
      <c r="E9" s="91" t="s">
        <v>42</v>
      </c>
      <c r="F9" s="70">
        <v>492</v>
      </c>
      <c r="G9" s="116">
        <v>474</v>
      </c>
      <c r="H9" s="70">
        <v>1980</v>
      </c>
      <c r="I9" s="117">
        <v>1531</v>
      </c>
      <c r="J9" s="70">
        <v>425</v>
      </c>
      <c r="K9" s="118">
        <v>268</v>
      </c>
      <c r="L9" s="70">
        <v>2566</v>
      </c>
      <c r="M9" s="117">
        <v>2277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87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6</v>
      </c>
      <c r="I10" s="117">
        <v>0</v>
      </c>
      <c r="J10" s="119">
        <v>328</v>
      </c>
      <c r="K10" s="120">
        <v>113</v>
      </c>
      <c r="L10" s="70">
        <v>23</v>
      </c>
      <c r="M10" s="117">
        <v>164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87"/>
      <c r="B11" s="50" t="s">
        <v>53</v>
      </c>
      <c r="C11" s="63"/>
      <c r="D11" s="63"/>
      <c r="E11" s="90" t="s">
        <v>44</v>
      </c>
      <c r="F11" s="121">
        <v>465</v>
      </c>
      <c r="G11" s="122">
        <v>448</v>
      </c>
      <c r="H11" s="121">
        <v>1536</v>
      </c>
      <c r="I11" s="123">
        <v>1145</v>
      </c>
      <c r="J11" s="121">
        <v>1232</v>
      </c>
      <c r="K11" s="124">
        <v>300</v>
      </c>
      <c r="L11" s="121">
        <v>2555</v>
      </c>
      <c r="M11" s="123">
        <v>2348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87"/>
      <c r="B12" s="7"/>
      <c r="C12" s="30" t="s">
        <v>54</v>
      </c>
      <c r="D12" s="43"/>
      <c r="E12" s="91" t="s">
        <v>45</v>
      </c>
      <c r="F12" s="70">
        <v>455</v>
      </c>
      <c r="G12" s="116">
        <v>448</v>
      </c>
      <c r="H12" s="121">
        <v>1524</v>
      </c>
      <c r="I12" s="117">
        <v>1145</v>
      </c>
      <c r="J12" s="121">
        <v>729</v>
      </c>
      <c r="K12" s="118">
        <v>300</v>
      </c>
      <c r="L12" s="70">
        <v>2552</v>
      </c>
      <c r="M12" s="117">
        <v>2344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87"/>
      <c r="B13" s="8"/>
      <c r="C13" s="52" t="s">
        <v>55</v>
      </c>
      <c r="D13" s="53"/>
      <c r="E13" s="95" t="s">
        <v>46</v>
      </c>
      <c r="F13" s="68">
        <v>10</v>
      </c>
      <c r="G13" s="151">
        <v>0</v>
      </c>
      <c r="H13" s="119">
        <v>12</v>
      </c>
      <c r="I13" s="120">
        <v>0</v>
      </c>
      <c r="J13" s="119">
        <v>503</v>
      </c>
      <c r="K13" s="120">
        <v>0</v>
      </c>
      <c r="L13" s="68">
        <v>3</v>
      </c>
      <c r="M13" s="126">
        <v>4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87"/>
      <c r="B14" s="44" t="s">
        <v>56</v>
      </c>
      <c r="C14" s="43"/>
      <c r="D14" s="43"/>
      <c r="E14" s="91" t="s">
        <v>154</v>
      </c>
      <c r="F14" s="69">
        <f aca="true" t="shared" si="0" ref="F14:O15">F9-F12</f>
        <v>37</v>
      </c>
      <c r="G14" s="128">
        <f t="shared" si="0"/>
        <v>26</v>
      </c>
      <c r="H14" s="69">
        <f t="shared" si="0"/>
        <v>456</v>
      </c>
      <c r="I14" s="128">
        <f t="shared" si="0"/>
        <v>386</v>
      </c>
      <c r="J14" s="69">
        <f t="shared" si="0"/>
        <v>-304</v>
      </c>
      <c r="K14" s="128">
        <f t="shared" si="0"/>
        <v>-32</v>
      </c>
      <c r="L14" s="69">
        <f t="shared" si="0"/>
        <v>14</v>
      </c>
      <c r="M14" s="128">
        <f t="shared" si="0"/>
        <v>-67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87"/>
      <c r="B15" s="44" t="s">
        <v>57</v>
      </c>
      <c r="C15" s="43"/>
      <c r="D15" s="43"/>
      <c r="E15" s="91" t="s">
        <v>155</v>
      </c>
      <c r="F15" s="69">
        <f t="shared" si="0"/>
        <v>-10</v>
      </c>
      <c r="G15" s="128">
        <f t="shared" si="0"/>
        <v>0</v>
      </c>
      <c r="H15" s="69">
        <f t="shared" si="0"/>
        <v>-6</v>
      </c>
      <c r="I15" s="128">
        <f t="shared" si="0"/>
        <v>0</v>
      </c>
      <c r="J15" s="69">
        <f t="shared" si="0"/>
        <v>-175</v>
      </c>
      <c r="K15" s="128">
        <f t="shared" si="0"/>
        <v>113</v>
      </c>
      <c r="L15" s="69">
        <f t="shared" si="0"/>
        <v>20</v>
      </c>
      <c r="M15" s="128">
        <f t="shared" si="0"/>
        <v>160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87"/>
      <c r="B16" s="44" t="s">
        <v>58</v>
      </c>
      <c r="C16" s="43"/>
      <c r="D16" s="43"/>
      <c r="E16" s="91" t="s">
        <v>156</v>
      </c>
      <c r="F16" s="69">
        <f aca="true" t="shared" si="1" ref="F16:O16">F8-F11</f>
        <v>27</v>
      </c>
      <c r="G16" s="128">
        <f t="shared" si="1"/>
        <v>26</v>
      </c>
      <c r="H16" s="69">
        <f t="shared" si="1"/>
        <v>450</v>
      </c>
      <c r="I16" s="128">
        <f t="shared" si="1"/>
        <v>386</v>
      </c>
      <c r="J16" s="69">
        <f t="shared" si="1"/>
        <v>-479</v>
      </c>
      <c r="K16" s="128">
        <f t="shared" si="1"/>
        <v>81</v>
      </c>
      <c r="L16" s="69">
        <f t="shared" si="1"/>
        <v>34</v>
      </c>
      <c r="M16" s="128">
        <f t="shared" si="1"/>
        <v>93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87"/>
      <c r="B17" s="44" t="s">
        <v>59</v>
      </c>
      <c r="C17" s="43"/>
      <c r="D17" s="43"/>
      <c r="E17" s="34"/>
      <c r="F17" s="214">
        <v>0</v>
      </c>
      <c r="G17" s="215">
        <v>0</v>
      </c>
      <c r="H17" s="256" t="s">
        <v>261</v>
      </c>
      <c r="I17" s="257" t="s">
        <v>261</v>
      </c>
      <c r="J17" s="70">
        <v>1464</v>
      </c>
      <c r="K17" s="118">
        <v>985</v>
      </c>
      <c r="L17" s="70">
        <v>2298</v>
      </c>
      <c r="M17" s="117">
        <v>4541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88"/>
      <c r="B18" s="47" t="s">
        <v>60</v>
      </c>
      <c r="C18" s="31"/>
      <c r="D18" s="31"/>
      <c r="E18" s="17"/>
      <c r="F18" s="130">
        <v>0</v>
      </c>
      <c r="G18" s="131">
        <v>0</v>
      </c>
      <c r="H18" s="258" t="s">
        <v>261</v>
      </c>
      <c r="I18" s="259" t="s">
        <v>261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87" t="s">
        <v>84</v>
      </c>
      <c r="B19" s="50" t="s">
        <v>61</v>
      </c>
      <c r="C19" s="51"/>
      <c r="D19" s="51"/>
      <c r="E19" s="96"/>
      <c r="F19" s="65">
        <v>30</v>
      </c>
      <c r="G19" s="135">
        <v>0</v>
      </c>
      <c r="H19" s="66">
        <v>202</v>
      </c>
      <c r="I19" s="136">
        <v>238</v>
      </c>
      <c r="J19" s="66">
        <v>2400</v>
      </c>
      <c r="K19" s="137">
        <v>2400</v>
      </c>
      <c r="L19" s="66">
        <v>208</v>
      </c>
      <c r="M19" s="136">
        <v>204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87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0</v>
      </c>
      <c r="K20" s="120">
        <v>0</v>
      </c>
      <c r="L20" s="253">
        <v>0</v>
      </c>
      <c r="M20" s="254">
        <v>0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87"/>
      <c r="B21" s="9" t="s">
        <v>63</v>
      </c>
      <c r="C21" s="63"/>
      <c r="D21" s="63"/>
      <c r="E21" s="90" t="s">
        <v>157</v>
      </c>
      <c r="F21" s="138">
        <v>30</v>
      </c>
      <c r="G21" s="139">
        <v>0</v>
      </c>
      <c r="H21" s="121">
        <v>202</v>
      </c>
      <c r="I21" s="123">
        <v>238</v>
      </c>
      <c r="J21" s="121">
        <v>2400</v>
      </c>
      <c r="K21" s="124">
        <v>2400</v>
      </c>
      <c r="L21" s="121">
        <v>208</v>
      </c>
      <c r="M21" s="123">
        <v>204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87"/>
      <c r="B22" s="50" t="s">
        <v>64</v>
      </c>
      <c r="C22" s="51"/>
      <c r="D22" s="51"/>
      <c r="E22" s="96" t="s">
        <v>158</v>
      </c>
      <c r="F22" s="65">
        <v>166</v>
      </c>
      <c r="G22" s="135">
        <v>74</v>
      </c>
      <c r="H22" s="66">
        <v>1295</v>
      </c>
      <c r="I22" s="136">
        <v>1280</v>
      </c>
      <c r="J22" s="66">
        <v>2400</v>
      </c>
      <c r="K22" s="137">
        <v>2400</v>
      </c>
      <c r="L22" s="66">
        <v>354</v>
      </c>
      <c r="M22" s="136">
        <v>336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87"/>
      <c r="B23" s="7" t="s">
        <v>65</v>
      </c>
      <c r="C23" s="52" t="s">
        <v>66</v>
      </c>
      <c r="D23" s="53"/>
      <c r="E23" s="95"/>
      <c r="F23" s="67">
        <v>8</v>
      </c>
      <c r="G23" s="125">
        <v>8</v>
      </c>
      <c r="H23" s="68">
        <v>338</v>
      </c>
      <c r="I23" s="126">
        <v>343</v>
      </c>
      <c r="J23" s="68">
        <v>0</v>
      </c>
      <c r="K23" s="127">
        <v>0</v>
      </c>
      <c r="L23" s="68">
        <v>312</v>
      </c>
      <c r="M23" s="126">
        <v>305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87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-136</v>
      </c>
      <c r="G24" s="128">
        <f t="shared" si="2"/>
        <v>-74</v>
      </c>
      <c r="H24" s="69">
        <f t="shared" si="2"/>
        <v>-1093</v>
      </c>
      <c r="I24" s="128">
        <f t="shared" si="2"/>
        <v>-1042</v>
      </c>
      <c r="J24" s="69">
        <f t="shared" si="2"/>
        <v>0</v>
      </c>
      <c r="K24" s="128">
        <f t="shared" si="2"/>
        <v>0</v>
      </c>
      <c r="L24" s="69">
        <f t="shared" si="2"/>
        <v>-146</v>
      </c>
      <c r="M24" s="128">
        <f t="shared" si="2"/>
        <v>-132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87"/>
      <c r="B25" s="101" t="s">
        <v>67</v>
      </c>
      <c r="C25" s="53"/>
      <c r="D25" s="53"/>
      <c r="E25" s="289" t="s">
        <v>161</v>
      </c>
      <c r="F25" s="300">
        <v>136</v>
      </c>
      <c r="G25" s="298">
        <v>74</v>
      </c>
      <c r="H25" s="296">
        <v>1093</v>
      </c>
      <c r="I25" s="298">
        <v>1042</v>
      </c>
      <c r="J25" s="296">
        <v>0</v>
      </c>
      <c r="K25" s="298">
        <v>0</v>
      </c>
      <c r="L25" s="296">
        <v>146</v>
      </c>
      <c r="M25" s="298">
        <v>132</v>
      </c>
      <c r="N25" s="296"/>
      <c r="O25" s="298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87"/>
      <c r="B26" s="9" t="s">
        <v>68</v>
      </c>
      <c r="C26" s="63"/>
      <c r="D26" s="63"/>
      <c r="E26" s="290"/>
      <c r="F26" s="301"/>
      <c r="G26" s="299"/>
      <c r="H26" s="297"/>
      <c r="I26" s="299"/>
      <c r="J26" s="297"/>
      <c r="K26" s="299"/>
      <c r="L26" s="297"/>
      <c r="M26" s="299"/>
      <c r="N26" s="297"/>
      <c r="O26" s="299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88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0" t="s">
        <v>69</v>
      </c>
      <c r="B30" s="281"/>
      <c r="C30" s="281"/>
      <c r="D30" s="281"/>
      <c r="E30" s="282"/>
      <c r="F30" s="304" t="s">
        <v>258</v>
      </c>
      <c r="G30" s="303"/>
      <c r="H30" s="304" t="s">
        <v>259</v>
      </c>
      <c r="I30" s="303"/>
      <c r="J30" s="304" t="s">
        <v>260</v>
      </c>
      <c r="K30" s="303"/>
      <c r="L30" s="302"/>
      <c r="M30" s="303"/>
      <c r="N30" s="302"/>
      <c r="O30" s="303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83"/>
      <c r="B31" s="284"/>
      <c r="C31" s="284"/>
      <c r="D31" s="284"/>
      <c r="E31" s="285"/>
      <c r="F31" s="110" t="s">
        <v>244</v>
      </c>
      <c r="G31" s="38" t="s">
        <v>2</v>
      </c>
      <c r="H31" s="110" t="s">
        <v>244</v>
      </c>
      <c r="I31" s="38" t="s">
        <v>2</v>
      </c>
      <c r="J31" s="110" t="s">
        <v>244</v>
      </c>
      <c r="K31" s="38" t="s">
        <v>2</v>
      </c>
      <c r="L31" s="110" t="s">
        <v>244</v>
      </c>
      <c r="M31" s="38" t="s">
        <v>2</v>
      </c>
      <c r="N31" s="110" t="s">
        <v>244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86" t="s">
        <v>85</v>
      </c>
      <c r="B32" s="55" t="s">
        <v>50</v>
      </c>
      <c r="C32" s="56"/>
      <c r="D32" s="56"/>
      <c r="E32" s="15" t="s">
        <v>41</v>
      </c>
      <c r="F32" s="66">
        <v>224</v>
      </c>
      <c r="G32" s="148">
        <v>274</v>
      </c>
      <c r="H32" s="111">
        <v>10</v>
      </c>
      <c r="I32" s="113">
        <v>17</v>
      </c>
      <c r="J32" s="111">
        <v>8664</v>
      </c>
      <c r="K32" s="114">
        <v>9104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92"/>
      <c r="B33" s="8"/>
      <c r="C33" s="52" t="s">
        <v>70</v>
      </c>
      <c r="D33" s="53"/>
      <c r="E33" s="99"/>
      <c r="F33" s="68">
        <v>216</v>
      </c>
      <c r="G33" s="151">
        <v>266</v>
      </c>
      <c r="H33" s="68">
        <v>10</v>
      </c>
      <c r="I33" s="126">
        <v>17</v>
      </c>
      <c r="J33" s="68">
        <v>7803</v>
      </c>
      <c r="K33" s="127">
        <v>7855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92"/>
      <c r="B34" s="8"/>
      <c r="C34" s="24"/>
      <c r="D34" s="30" t="s">
        <v>71</v>
      </c>
      <c r="E34" s="94"/>
      <c r="F34" s="70">
        <v>216</v>
      </c>
      <c r="G34" s="116">
        <v>266</v>
      </c>
      <c r="H34" s="70">
        <v>0</v>
      </c>
      <c r="I34" s="117">
        <v>0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92"/>
      <c r="B35" s="10"/>
      <c r="C35" s="62" t="s">
        <v>72</v>
      </c>
      <c r="D35" s="63"/>
      <c r="E35" s="100"/>
      <c r="F35" s="121">
        <v>8</v>
      </c>
      <c r="G35" s="122">
        <v>8</v>
      </c>
      <c r="H35" s="121">
        <v>0</v>
      </c>
      <c r="I35" s="123">
        <v>0</v>
      </c>
      <c r="J35" s="152">
        <v>861</v>
      </c>
      <c r="K35" s="153">
        <v>1248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92"/>
      <c r="B36" s="50" t="s">
        <v>53</v>
      </c>
      <c r="C36" s="51"/>
      <c r="D36" s="51"/>
      <c r="E36" s="15" t="s">
        <v>42</v>
      </c>
      <c r="F36" s="66">
        <v>224</v>
      </c>
      <c r="G36" s="148">
        <v>274</v>
      </c>
      <c r="H36" s="66">
        <v>10</v>
      </c>
      <c r="I36" s="136">
        <v>17</v>
      </c>
      <c r="J36" s="66">
        <v>8857</v>
      </c>
      <c r="K36" s="137">
        <v>8476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92"/>
      <c r="B37" s="8"/>
      <c r="C37" s="30" t="s">
        <v>73</v>
      </c>
      <c r="D37" s="43"/>
      <c r="E37" s="94"/>
      <c r="F37" s="70">
        <v>58</v>
      </c>
      <c r="G37" s="116">
        <v>57</v>
      </c>
      <c r="H37" s="70">
        <v>3</v>
      </c>
      <c r="I37" s="117">
        <v>6</v>
      </c>
      <c r="J37" s="70">
        <v>7941</v>
      </c>
      <c r="K37" s="118">
        <v>7469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92"/>
      <c r="B38" s="10"/>
      <c r="C38" s="30" t="s">
        <v>74</v>
      </c>
      <c r="D38" s="43"/>
      <c r="E38" s="94"/>
      <c r="F38" s="69">
        <v>166</v>
      </c>
      <c r="G38" s="128">
        <v>217</v>
      </c>
      <c r="H38" s="70">
        <v>7</v>
      </c>
      <c r="I38" s="117">
        <v>11</v>
      </c>
      <c r="J38" s="70">
        <v>916</v>
      </c>
      <c r="K38" s="153">
        <v>1007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93"/>
      <c r="B39" s="11" t="s">
        <v>75</v>
      </c>
      <c r="C39" s="12"/>
      <c r="D39" s="12"/>
      <c r="E39" s="98" t="s">
        <v>165</v>
      </c>
      <c r="F39" s="73">
        <f aca="true" t="shared" si="4" ref="F39:O39">F32-F36</f>
        <v>0</v>
      </c>
      <c r="G39" s="140">
        <f t="shared" si="4"/>
        <v>0</v>
      </c>
      <c r="H39" s="73">
        <f t="shared" si="4"/>
        <v>0</v>
      </c>
      <c r="I39" s="140">
        <f t="shared" si="4"/>
        <v>0</v>
      </c>
      <c r="J39" s="73">
        <f t="shared" si="4"/>
        <v>-193</v>
      </c>
      <c r="K39" s="140">
        <f t="shared" si="4"/>
        <v>628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86" t="s">
        <v>86</v>
      </c>
      <c r="B40" s="50" t="s">
        <v>76</v>
      </c>
      <c r="C40" s="51"/>
      <c r="D40" s="51"/>
      <c r="E40" s="15" t="s">
        <v>44</v>
      </c>
      <c r="F40" s="65">
        <v>8934</v>
      </c>
      <c r="G40" s="135">
        <v>7144</v>
      </c>
      <c r="H40" s="66">
        <v>11083</v>
      </c>
      <c r="I40" s="136">
        <v>7517</v>
      </c>
      <c r="J40" s="66">
        <v>12197</v>
      </c>
      <c r="K40" s="137">
        <v>9287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94"/>
      <c r="B41" s="10"/>
      <c r="C41" s="30" t="s">
        <v>77</v>
      </c>
      <c r="D41" s="43"/>
      <c r="E41" s="94"/>
      <c r="F41" s="154">
        <v>6937</v>
      </c>
      <c r="G41" s="155">
        <v>5166</v>
      </c>
      <c r="H41" s="152">
        <v>7990</v>
      </c>
      <c r="I41" s="153">
        <v>5963</v>
      </c>
      <c r="J41" s="70">
        <v>4227</v>
      </c>
      <c r="K41" s="118">
        <v>2376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94"/>
      <c r="B42" s="50" t="s">
        <v>64</v>
      </c>
      <c r="C42" s="51"/>
      <c r="D42" s="51"/>
      <c r="E42" s="15" t="s">
        <v>45</v>
      </c>
      <c r="F42" s="65">
        <v>8934</v>
      </c>
      <c r="G42" s="135">
        <v>7144</v>
      </c>
      <c r="H42" s="66">
        <v>11083</v>
      </c>
      <c r="I42" s="136">
        <v>7517</v>
      </c>
      <c r="J42" s="66">
        <v>12441</v>
      </c>
      <c r="K42" s="137">
        <v>9153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94"/>
      <c r="B43" s="10"/>
      <c r="C43" s="30" t="s">
        <v>78</v>
      </c>
      <c r="D43" s="43"/>
      <c r="E43" s="94"/>
      <c r="F43" s="69">
        <v>7158</v>
      </c>
      <c r="G43" s="128">
        <v>5758</v>
      </c>
      <c r="H43" s="70">
        <v>9943</v>
      </c>
      <c r="I43" s="117">
        <v>4046</v>
      </c>
      <c r="J43" s="152">
        <v>4038</v>
      </c>
      <c r="K43" s="153">
        <v>2336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95"/>
      <c r="B44" s="47" t="s">
        <v>75</v>
      </c>
      <c r="C44" s="31"/>
      <c r="D44" s="31"/>
      <c r="E44" s="98" t="s">
        <v>166</v>
      </c>
      <c r="F44" s="130">
        <f aca="true" t="shared" si="5" ref="F44:O44">F40-F42</f>
        <v>0</v>
      </c>
      <c r="G44" s="131">
        <f t="shared" si="5"/>
        <v>0</v>
      </c>
      <c r="H44" s="130">
        <f t="shared" si="5"/>
        <v>0</v>
      </c>
      <c r="I44" s="131">
        <f t="shared" si="5"/>
        <v>0</v>
      </c>
      <c r="J44" s="130">
        <f t="shared" si="5"/>
        <v>-244</v>
      </c>
      <c r="K44" s="131">
        <f t="shared" si="5"/>
        <v>134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1" t="s">
        <v>87</v>
      </c>
      <c r="B45" s="25" t="s">
        <v>79</v>
      </c>
      <c r="C45" s="20"/>
      <c r="D45" s="20"/>
      <c r="E45" s="97" t="s">
        <v>167</v>
      </c>
      <c r="F45" s="156">
        <f aca="true" t="shared" si="6" ref="F45:O45">F39+F44</f>
        <v>0</v>
      </c>
      <c r="G45" s="157">
        <f t="shared" si="6"/>
        <v>0</v>
      </c>
      <c r="H45" s="156">
        <f t="shared" si="6"/>
        <v>0</v>
      </c>
      <c r="I45" s="157">
        <f t="shared" si="6"/>
        <v>0</v>
      </c>
      <c r="J45" s="156">
        <f t="shared" si="6"/>
        <v>-437</v>
      </c>
      <c r="K45" s="157">
        <f t="shared" si="6"/>
        <v>762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72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104</v>
      </c>
      <c r="K46" s="153">
        <v>116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72"/>
      <c r="B47" s="44" t="s">
        <v>81</v>
      </c>
      <c r="C47" s="43"/>
      <c r="D47" s="43"/>
      <c r="E47" s="43"/>
      <c r="F47" s="70">
        <v>0</v>
      </c>
      <c r="G47" s="116">
        <v>0</v>
      </c>
      <c r="H47" s="70">
        <v>0</v>
      </c>
      <c r="I47" s="117">
        <v>0</v>
      </c>
      <c r="J47" s="70">
        <v>2212</v>
      </c>
      <c r="K47" s="118">
        <v>3036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73"/>
      <c r="B48" s="47" t="s">
        <v>82</v>
      </c>
      <c r="C48" s="31"/>
      <c r="D48" s="31"/>
      <c r="E48" s="31"/>
      <c r="F48" s="74">
        <v>0</v>
      </c>
      <c r="G48" s="158">
        <v>0</v>
      </c>
      <c r="H48" s="74">
        <v>0</v>
      </c>
      <c r="I48" s="159">
        <v>0</v>
      </c>
      <c r="J48" s="74">
        <v>1843</v>
      </c>
      <c r="K48" s="160">
        <v>2319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300" verticalDpi="3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25">
      <selection activeCell="M43" sqref="M43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/>
      <c r="D1" s="21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245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07" t="s">
        <v>265</v>
      </c>
      <c r="F6" s="308"/>
      <c r="G6" s="307" t="s">
        <v>266</v>
      </c>
      <c r="H6" s="308"/>
      <c r="I6" s="307" t="s">
        <v>267</v>
      </c>
      <c r="J6" s="308"/>
      <c r="K6" s="307" t="s">
        <v>268</v>
      </c>
      <c r="L6" s="308"/>
      <c r="M6" s="307"/>
      <c r="N6" s="308"/>
    </row>
    <row r="7" spans="1:14" ht="15" customHeight="1">
      <c r="A7" s="59"/>
      <c r="B7" s="60"/>
      <c r="C7" s="60"/>
      <c r="D7" s="60"/>
      <c r="E7" s="221" t="s">
        <v>244</v>
      </c>
      <c r="F7" s="222" t="s">
        <v>2</v>
      </c>
      <c r="G7" s="221" t="s">
        <v>244</v>
      </c>
      <c r="H7" s="222" t="s">
        <v>2</v>
      </c>
      <c r="I7" s="221" t="s">
        <v>244</v>
      </c>
      <c r="J7" s="222" t="s">
        <v>2</v>
      </c>
      <c r="K7" s="221" t="s">
        <v>244</v>
      </c>
      <c r="L7" s="222" t="s">
        <v>2</v>
      </c>
      <c r="M7" s="221" t="s">
        <v>244</v>
      </c>
      <c r="N7" s="260" t="s">
        <v>2</v>
      </c>
    </row>
    <row r="8" spans="1:14" ht="18" customHeight="1">
      <c r="A8" s="262" t="s">
        <v>171</v>
      </c>
      <c r="B8" s="223" t="s">
        <v>172</v>
      </c>
      <c r="C8" s="224"/>
      <c r="D8" s="224"/>
      <c r="E8" s="225">
        <v>1</v>
      </c>
      <c r="F8" s="226">
        <v>1</v>
      </c>
      <c r="G8" s="225">
        <v>2</v>
      </c>
      <c r="H8" s="227">
        <v>2</v>
      </c>
      <c r="I8" s="225">
        <v>3</v>
      </c>
      <c r="J8" s="226">
        <v>3</v>
      </c>
      <c r="K8" s="225">
        <v>7</v>
      </c>
      <c r="L8" s="227">
        <v>7</v>
      </c>
      <c r="M8" s="225"/>
      <c r="N8" s="227"/>
    </row>
    <row r="9" spans="1:14" ht="18" customHeight="1">
      <c r="A9" s="263"/>
      <c r="B9" s="262" t="s">
        <v>173</v>
      </c>
      <c r="C9" s="182" t="s">
        <v>174</v>
      </c>
      <c r="D9" s="183"/>
      <c r="E9" s="228">
        <v>30</v>
      </c>
      <c r="F9" s="229">
        <v>30</v>
      </c>
      <c r="G9" s="228">
        <v>26669</v>
      </c>
      <c r="H9" s="230">
        <v>26669</v>
      </c>
      <c r="I9" s="228">
        <v>221298</v>
      </c>
      <c r="J9" s="229">
        <v>221298</v>
      </c>
      <c r="K9" s="228">
        <v>5</v>
      </c>
      <c r="L9" s="230">
        <v>5</v>
      </c>
      <c r="M9" s="228"/>
      <c r="N9" s="230"/>
    </row>
    <row r="10" spans="1:14" ht="18" customHeight="1">
      <c r="A10" s="263"/>
      <c r="B10" s="263"/>
      <c r="C10" s="44" t="s">
        <v>175</v>
      </c>
      <c r="D10" s="43"/>
      <c r="E10" s="231">
        <v>30</v>
      </c>
      <c r="F10" s="232">
        <v>30</v>
      </c>
      <c r="G10" s="231">
        <v>19279</v>
      </c>
      <c r="H10" s="233">
        <v>19279</v>
      </c>
      <c r="I10" s="231">
        <v>110649</v>
      </c>
      <c r="J10" s="232">
        <v>110649</v>
      </c>
      <c r="K10" s="231">
        <v>4</v>
      </c>
      <c r="L10" s="233">
        <v>4</v>
      </c>
      <c r="M10" s="231"/>
      <c r="N10" s="233"/>
    </row>
    <row r="11" spans="1:14" ht="18" customHeight="1">
      <c r="A11" s="263"/>
      <c r="B11" s="263"/>
      <c r="C11" s="44" t="s">
        <v>176</v>
      </c>
      <c r="D11" s="43"/>
      <c r="E11" s="231">
        <v>0</v>
      </c>
      <c r="F11" s="232">
        <v>0</v>
      </c>
      <c r="G11" s="231">
        <v>7390</v>
      </c>
      <c r="H11" s="233">
        <v>7390</v>
      </c>
      <c r="I11" s="231">
        <v>110649</v>
      </c>
      <c r="J11" s="232">
        <v>110649</v>
      </c>
      <c r="K11" s="231">
        <v>1</v>
      </c>
      <c r="L11" s="233">
        <v>1</v>
      </c>
      <c r="M11" s="231"/>
      <c r="N11" s="233"/>
    </row>
    <row r="12" spans="1:14" ht="18" customHeight="1">
      <c r="A12" s="263"/>
      <c r="B12" s="263"/>
      <c r="C12" s="44" t="s">
        <v>177</v>
      </c>
      <c r="D12" s="43"/>
      <c r="E12" s="231">
        <v>0</v>
      </c>
      <c r="F12" s="232">
        <v>0</v>
      </c>
      <c r="G12" s="231">
        <v>0</v>
      </c>
      <c r="H12" s="233">
        <v>0</v>
      </c>
      <c r="I12" s="231">
        <v>0</v>
      </c>
      <c r="J12" s="232">
        <v>0</v>
      </c>
      <c r="K12" s="231">
        <v>0</v>
      </c>
      <c r="L12" s="233">
        <v>0</v>
      </c>
      <c r="M12" s="231"/>
      <c r="N12" s="233"/>
    </row>
    <row r="13" spans="1:14" ht="18" customHeight="1">
      <c r="A13" s="263"/>
      <c r="B13" s="263"/>
      <c r="C13" s="44" t="s">
        <v>178</v>
      </c>
      <c r="D13" s="43"/>
      <c r="E13" s="231">
        <v>0</v>
      </c>
      <c r="F13" s="232">
        <v>0</v>
      </c>
      <c r="G13" s="231">
        <v>0</v>
      </c>
      <c r="H13" s="233">
        <v>0</v>
      </c>
      <c r="I13" s="231">
        <v>0</v>
      </c>
      <c r="J13" s="232">
        <v>0</v>
      </c>
      <c r="K13" s="231">
        <v>0</v>
      </c>
      <c r="L13" s="233">
        <v>0</v>
      </c>
      <c r="M13" s="231"/>
      <c r="N13" s="233"/>
    </row>
    <row r="14" spans="1:14" ht="18" customHeight="1">
      <c r="A14" s="264"/>
      <c r="B14" s="264"/>
      <c r="C14" s="47" t="s">
        <v>179</v>
      </c>
      <c r="D14" s="31"/>
      <c r="E14" s="234">
        <v>0</v>
      </c>
      <c r="F14" s="235">
        <v>0</v>
      </c>
      <c r="G14" s="234">
        <v>0</v>
      </c>
      <c r="H14" s="236">
        <v>0</v>
      </c>
      <c r="I14" s="234">
        <v>0</v>
      </c>
      <c r="J14" s="235">
        <v>0</v>
      </c>
      <c r="K14" s="234">
        <v>0</v>
      </c>
      <c r="L14" s="236">
        <v>0</v>
      </c>
      <c r="M14" s="234"/>
      <c r="N14" s="236"/>
    </row>
    <row r="15" spans="1:14" ht="18" customHeight="1">
      <c r="A15" s="306" t="s">
        <v>180</v>
      </c>
      <c r="B15" s="262" t="s">
        <v>181</v>
      </c>
      <c r="C15" s="182" t="s">
        <v>182</v>
      </c>
      <c r="D15" s="183"/>
      <c r="E15" s="237">
        <v>117</v>
      </c>
      <c r="F15" s="238">
        <v>197</v>
      </c>
      <c r="G15" s="237">
        <v>704</v>
      </c>
      <c r="H15" s="157">
        <v>1077</v>
      </c>
      <c r="I15" s="237">
        <v>5749</v>
      </c>
      <c r="J15" s="238">
        <v>5378</v>
      </c>
      <c r="K15" s="237">
        <v>3889</v>
      </c>
      <c r="L15" s="157">
        <v>6141</v>
      </c>
      <c r="M15" s="237"/>
      <c r="N15" s="157"/>
    </row>
    <row r="16" spans="1:14" ht="18" customHeight="1">
      <c r="A16" s="263"/>
      <c r="B16" s="263"/>
      <c r="C16" s="44" t="s">
        <v>183</v>
      </c>
      <c r="D16" s="43"/>
      <c r="E16" s="70">
        <v>0</v>
      </c>
      <c r="F16" s="117">
        <v>0</v>
      </c>
      <c r="G16" s="70">
        <v>93167</v>
      </c>
      <c r="H16" s="128">
        <v>93107</v>
      </c>
      <c r="I16" s="70">
        <v>1249103</v>
      </c>
      <c r="J16" s="117">
        <v>1248193</v>
      </c>
      <c r="K16" s="70">
        <v>56857</v>
      </c>
      <c r="L16" s="128">
        <v>57869</v>
      </c>
      <c r="M16" s="70"/>
      <c r="N16" s="128"/>
    </row>
    <row r="17" spans="1:14" ht="18" customHeight="1">
      <c r="A17" s="263"/>
      <c r="B17" s="263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>
        <v>860</v>
      </c>
      <c r="J17" s="117">
        <v>869</v>
      </c>
      <c r="K17" s="70">
        <v>0</v>
      </c>
      <c r="L17" s="128">
        <v>0</v>
      </c>
      <c r="M17" s="70"/>
      <c r="N17" s="128"/>
    </row>
    <row r="18" spans="1:14" ht="18" customHeight="1">
      <c r="A18" s="263"/>
      <c r="B18" s="264"/>
      <c r="C18" s="47" t="s">
        <v>185</v>
      </c>
      <c r="D18" s="31"/>
      <c r="E18" s="73">
        <v>117</v>
      </c>
      <c r="F18" s="239">
        <v>197</v>
      </c>
      <c r="G18" s="73">
        <v>93871</v>
      </c>
      <c r="H18" s="239">
        <v>94184</v>
      </c>
      <c r="I18" s="73">
        <v>1255712</v>
      </c>
      <c r="J18" s="239">
        <v>1254440</v>
      </c>
      <c r="K18" s="73">
        <v>60746</v>
      </c>
      <c r="L18" s="239">
        <v>64010</v>
      </c>
      <c r="M18" s="73"/>
      <c r="N18" s="239"/>
    </row>
    <row r="19" spans="1:14" ht="18" customHeight="1">
      <c r="A19" s="263"/>
      <c r="B19" s="262" t="s">
        <v>186</v>
      </c>
      <c r="C19" s="182" t="s">
        <v>187</v>
      </c>
      <c r="D19" s="183"/>
      <c r="E19" s="156">
        <v>11</v>
      </c>
      <c r="F19" s="157">
        <v>75</v>
      </c>
      <c r="G19" s="156">
        <v>8220</v>
      </c>
      <c r="H19" s="157">
        <v>9520</v>
      </c>
      <c r="I19" s="156">
        <v>88786</v>
      </c>
      <c r="J19" s="157">
        <v>80984</v>
      </c>
      <c r="K19" s="156">
        <v>9741</v>
      </c>
      <c r="L19" s="157">
        <v>11910</v>
      </c>
      <c r="M19" s="156"/>
      <c r="N19" s="157"/>
    </row>
    <row r="20" spans="1:14" ht="18" customHeight="1">
      <c r="A20" s="263"/>
      <c r="B20" s="263"/>
      <c r="C20" s="44" t="s">
        <v>188</v>
      </c>
      <c r="D20" s="43"/>
      <c r="E20" s="69">
        <v>22</v>
      </c>
      <c r="F20" s="128">
        <v>22</v>
      </c>
      <c r="G20" s="69">
        <v>18106</v>
      </c>
      <c r="H20" s="128">
        <v>20329</v>
      </c>
      <c r="I20" s="69">
        <v>580808</v>
      </c>
      <c r="J20" s="128">
        <v>621595</v>
      </c>
      <c r="K20" s="70">
        <v>31819</v>
      </c>
      <c r="L20" s="128">
        <v>33374</v>
      </c>
      <c r="M20" s="69"/>
      <c r="N20" s="128"/>
    </row>
    <row r="21" spans="1:14" s="244" customFormat="1" ht="18" customHeight="1">
      <c r="A21" s="263"/>
      <c r="B21" s="263"/>
      <c r="C21" s="240" t="s">
        <v>189</v>
      </c>
      <c r="D21" s="241"/>
      <c r="E21" s="242">
        <v>0</v>
      </c>
      <c r="F21" s="243">
        <v>0</v>
      </c>
      <c r="G21" s="242">
        <v>40876</v>
      </c>
      <c r="H21" s="243">
        <v>37666</v>
      </c>
      <c r="I21" s="242">
        <v>363892</v>
      </c>
      <c r="J21" s="243">
        <v>329685</v>
      </c>
      <c r="K21" s="70">
        <v>0</v>
      </c>
      <c r="L21" s="128">
        <v>0</v>
      </c>
      <c r="M21" s="242"/>
      <c r="N21" s="243"/>
    </row>
    <row r="22" spans="1:14" ht="18" customHeight="1">
      <c r="A22" s="263"/>
      <c r="B22" s="264"/>
      <c r="C22" s="11" t="s">
        <v>190</v>
      </c>
      <c r="D22" s="12"/>
      <c r="E22" s="73">
        <v>33</v>
      </c>
      <c r="F22" s="140">
        <v>97</v>
      </c>
      <c r="G22" s="73">
        <v>67202</v>
      </c>
      <c r="H22" s="140">
        <v>67515</v>
      </c>
      <c r="I22" s="73">
        <v>1033486</v>
      </c>
      <c r="J22" s="140">
        <v>1032364</v>
      </c>
      <c r="K22" s="73">
        <v>41650</v>
      </c>
      <c r="L22" s="239">
        <v>45284</v>
      </c>
      <c r="M22" s="73"/>
      <c r="N22" s="140"/>
    </row>
    <row r="23" spans="1:14" ht="18" customHeight="1">
      <c r="A23" s="263"/>
      <c r="B23" s="262" t="s">
        <v>191</v>
      </c>
      <c r="C23" s="182" t="s">
        <v>192</v>
      </c>
      <c r="D23" s="183"/>
      <c r="E23" s="156">
        <v>30</v>
      </c>
      <c r="F23" s="157">
        <v>30</v>
      </c>
      <c r="G23" s="156">
        <v>26669</v>
      </c>
      <c r="H23" s="157">
        <v>26669</v>
      </c>
      <c r="I23" s="156">
        <v>221298</v>
      </c>
      <c r="J23" s="157">
        <v>221298</v>
      </c>
      <c r="K23" s="156">
        <v>5</v>
      </c>
      <c r="L23" s="157">
        <v>5</v>
      </c>
      <c r="M23" s="156"/>
      <c r="N23" s="157"/>
    </row>
    <row r="24" spans="1:14" ht="18" customHeight="1">
      <c r="A24" s="263"/>
      <c r="B24" s="263"/>
      <c r="C24" s="44" t="s">
        <v>193</v>
      </c>
      <c r="D24" s="43"/>
      <c r="E24" s="69">
        <v>0</v>
      </c>
      <c r="F24" s="128">
        <v>0</v>
      </c>
      <c r="G24" s="69">
        <v>0</v>
      </c>
      <c r="H24" s="128">
        <v>0</v>
      </c>
      <c r="I24" s="69">
        <v>928</v>
      </c>
      <c r="J24" s="128">
        <v>878</v>
      </c>
      <c r="K24" s="69">
        <v>19181</v>
      </c>
      <c r="L24" s="128">
        <v>18721</v>
      </c>
      <c r="M24" s="69"/>
      <c r="N24" s="128"/>
    </row>
    <row r="25" spans="1:14" ht="18" customHeight="1">
      <c r="A25" s="263"/>
      <c r="B25" s="263"/>
      <c r="C25" s="44" t="s">
        <v>194</v>
      </c>
      <c r="D25" s="43"/>
      <c r="E25" s="69">
        <v>54</v>
      </c>
      <c r="F25" s="128">
        <v>70</v>
      </c>
      <c r="G25" s="69">
        <v>0</v>
      </c>
      <c r="H25" s="128">
        <v>0</v>
      </c>
      <c r="I25" s="69">
        <v>0</v>
      </c>
      <c r="J25" s="128">
        <v>0</v>
      </c>
      <c r="K25" s="242">
        <v>0</v>
      </c>
      <c r="L25" s="243">
        <v>0</v>
      </c>
      <c r="M25" s="69"/>
      <c r="N25" s="128"/>
    </row>
    <row r="26" spans="1:14" ht="18" customHeight="1">
      <c r="A26" s="263"/>
      <c r="B26" s="264"/>
      <c r="C26" s="45" t="s">
        <v>195</v>
      </c>
      <c r="D26" s="46"/>
      <c r="E26" s="71">
        <v>84</v>
      </c>
      <c r="F26" s="140">
        <v>100</v>
      </c>
      <c r="G26" s="71">
        <v>26669</v>
      </c>
      <c r="H26" s="140">
        <v>26669</v>
      </c>
      <c r="I26" s="159">
        <v>222226</v>
      </c>
      <c r="J26" s="140">
        <v>222176</v>
      </c>
      <c r="K26" s="73">
        <v>19186</v>
      </c>
      <c r="L26" s="140">
        <v>18726</v>
      </c>
      <c r="M26" s="71"/>
      <c r="N26" s="140"/>
    </row>
    <row r="27" spans="1:14" ht="18" customHeight="1">
      <c r="A27" s="264"/>
      <c r="B27" s="47" t="s">
        <v>196</v>
      </c>
      <c r="C27" s="31"/>
      <c r="D27" s="31"/>
      <c r="E27" s="245">
        <v>117</v>
      </c>
      <c r="F27" s="140">
        <v>197</v>
      </c>
      <c r="G27" s="73">
        <v>93871</v>
      </c>
      <c r="H27" s="140">
        <v>94184</v>
      </c>
      <c r="I27" s="245">
        <v>1255712</v>
      </c>
      <c r="J27" s="140">
        <v>1254440</v>
      </c>
      <c r="K27" s="73">
        <v>60756</v>
      </c>
      <c r="L27" s="140">
        <v>64010</v>
      </c>
      <c r="M27" s="73"/>
      <c r="N27" s="140"/>
    </row>
    <row r="28" spans="1:14" ht="18" customHeight="1">
      <c r="A28" s="262" t="s">
        <v>197</v>
      </c>
      <c r="B28" s="262" t="s">
        <v>198</v>
      </c>
      <c r="C28" s="182" t="s">
        <v>199</v>
      </c>
      <c r="D28" s="246" t="s">
        <v>41</v>
      </c>
      <c r="E28" s="156">
        <v>0</v>
      </c>
      <c r="F28" s="157">
        <v>103</v>
      </c>
      <c r="G28" s="156">
        <v>4761</v>
      </c>
      <c r="H28" s="157">
        <v>5389</v>
      </c>
      <c r="I28" s="156">
        <v>57176</v>
      </c>
      <c r="J28" s="157">
        <v>55771</v>
      </c>
      <c r="K28" s="156">
        <v>7568</v>
      </c>
      <c r="L28" s="157">
        <v>7966</v>
      </c>
      <c r="M28" s="156"/>
      <c r="N28" s="157"/>
    </row>
    <row r="29" spans="1:14" ht="18" customHeight="1">
      <c r="A29" s="263"/>
      <c r="B29" s="263"/>
      <c r="C29" s="44" t="s">
        <v>200</v>
      </c>
      <c r="D29" s="247" t="s">
        <v>42</v>
      </c>
      <c r="E29" s="69">
        <v>0</v>
      </c>
      <c r="F29" s="128">
        <v>5</v>
      </c>
      <c r="G29" s="69">
        <v>4264</v>
      </c>
      <c r="H29" s="128">
        <v>4983</v>
      </c>
      <c r="I29" s="69">
        <v>47087</v>
      </c>
      <c r="J29" s="128">
        <v>44450</v>
      </c>
      <c r="K29" s="69">
        <v>6943</v>
      </c>
      <c r="L29" s="128">
        <v>7249</v>
      </c>
      <c r="M29" s="69"/>
      <c r="N29" s="128"/>
    </row>
    <row r="30" spans="1:14" ht="18" customHeight="1">
      <c r="A30" s="263"/>
      <c r="B30" s="263"/>
      <c r="C30" s="44" t="s">
        <v>201</v>
      </c>
      <c r="D30" s="247" t="s">
        <v>202</v>
      </c>
      <c r="E30" s="69">
        <v>16</v>
      </c>
      <c r="F30" s="128">
        <v>82</v>
      </c>
      <c r="G30" s="70">
        <v>401</v>
      </c>
      <c r="H30" s="128">
        <v>330</v>
      </c>
      <c r="I30" s="69">
        <v>1406</v>
      </c>
      <c r="J30" s="128">
        <v>1452</v>
      </c>
      <c r="K30" s="69">
        <v>98</v>
      </c>
      <c r="L30" s="128">
        <v>101</v>
      </c>
      <c r="M30" s="69"/>
      <c r="N30" s="128"/>
    </row>
    <row r="31" spans="1:15" ht="18" customHeight="1">
      <c r="A31" s="263"/>
      <c r="B31" s="263"/>
      <c r="C31" s="11" t="s">
        <v>203</v>
      </c>
      <c r="D31" s="248" t="s">
        <v>204</v>
      </c>
      <c r="E31" s="73">
        <f aca="true" t="shared" si="0" ref="E31:N31">E28-E29-E30</f>
        <v>-16</v>
      </c>
      <c r="F31" s="239">
        <f t="shared" si="0"/>
        <v>16</v>
      </c>
      <c r="G31" s="73">
        <f t="shared" si="0"/>
        <v>96</v>
      </c>
      <c r="H31" s="239">
        <f t="shared" si="0"/>
        <v>76</v>
      </c>
      <c r="I31" s="73">
        <f t="shared" si="0"/>
        <v>8683</v>
      </c>
      <c r="J31" s="249">
        <f t="shared" si="0"/>
        <v>9869</v>
      </c>
      <c r="K31" s="73">
        <f t="shared" si="0"/>
        <v>527</v>
      </c>
      <c r="L31" s="249">
        <f t="shared" si="0"/>
        <v>616</v>
      </c>
      <c r="M31" s="73">
        <f t="shared" si="0"/>
        <v>0</v>
      </c>
      <c r="N31" s="239">
        <f t="shared" si="0"/>
        <v>0</v>
      </c>
      <c r="O31" s="8"/>
    </row>
    <row r="32" spans="1:14" ht="18" customHeight="1">
      <c r="A32" s="263"/>
      <c r="B32" s="263"/>
      <c r="C32" s="182" t="s">
        <v>205</v>
      </c>
      <c r="D32" s="246" t="s">
        <v>206</v>
      </c>
      <c r="E32" s="156">
        <v>0</v>
      </c>
      <c r="F32" s="157">
        <v>1</v>
      </c>
      <c r="G32" s="156">
        <v>36</v>
      </c>
      <c r="H32" s="157">
        <v>189</v>
      </c>
      <c r="I32" s="156">
        <v>52</v>
      </c>
      <c r="J32" s="157">
        <v>122</v>
      </c>
      <c r="K32" s="156">
        <v>25</v>
      </c>
      <c r="L32" s="157">
        <v>129</v>
      </c>
      <c r="M32" s="156"/>
      <c r="N32" s="157"/>
    </row>
    <row r="33" spans="1:14" ht="18" customHeight="1">
      <c r="A33" s="263"/>
      <c r="B33" s="263"/>
      <c r="C33" s="44" t="s">
        <v>207</v>
      </c>
      <c r="D33" s="247" t="s">
        <v>208</v>
      </c>
      <c r="E33" s="69">
        <v>0</v>
      </c>
      <c r="F33" s="128">
        <v>0</v>
      </c>
      <c r="G33" s="69">
        <v>132</v>
      </c>
      <c r="H33" s="128">
        <v>265</v>
      </c>
      <c r="I33" s="69">
        <v>8685</v>
      </c>
      <c r="J33" s="128">
        <v>9353</v>
      </c>
      <c r="K33" s="69">
        <v>20</v>
      </c>
      <c r="L33" s="128">
        <v>27</v>
      </c>
      <c r="M33" s="69"/>
      <c r="N33" s="128"/>
    </row>
    <row r="34" spans="1:14" ht="18" customHeight="1">
      <c r="A34" s="263"/>
      <c r="B34" s="264"/>
      <c r="C34" s="11" t="s">
        <v>209</v>
      </c>
      <c r="D34" s="248" t="s">
        <v>210</v>
      </c>
      <c r="E34" s="73">
        <f aca="true" t="shared" si="1" ref="E34:N34">E31+E32-E33</f>
        <v>-16</v>
      </c>
      <c r="F34" s="140">
        <f t="shared" si="1"/>
        <v>17</v>
      </c>
      <c r="G34" s="73">
        <f t="shared" si="1"/>
        <v>0</v>
      </c>
      <c r="H34" s="140">
        <f t="shared" si="1"/>
        <v>0</v>
      </c>
      <c r="I34" s="73">
        <f t="shared" si="1"/>
        <v>50</v>
      </c>
      <c r="J34" s="140">
        <f t="shared" si="1"/>
        <v>638</v>
      </c>
      <c r="K34" s="73">
        <f t="shared" si="1"/>
        <v>532</v>
      </c>
      <c r="L34" s="140">
        <f t="shared" si="1"/>
        <v>718</v>
      </c>
      <c r="M34" s="73">
        <f t="shared" si="1"/>
        <v>0</v>
      </c>
      <c r="N34" s="140">
        <f t="shared" si="1"/>
        <v>0</v>
      </c>
    </row>
    <row r="35" spans="1:14" ht="18" customHeight="1">
      <c r="A35" s="263"/>
      <c r="B35" s="262" t="s">
        <v>211</v>
      </c>
      <c r="C35" s="182" t="s">
        <v>212</v>
      </c>
      <c r="D35" s="246" t="s">
        <v>213</v>
      </c>
      <c r="E35" s="156">
        <v>0</v>
      </c>
      <c r="F35" s="157">
        <v>0</v>
      </c>
      <c r="G35" s="156">
        <v>0</v>
      </c>
      <c r="H35" s="157">
        <v>0</v>
      </c>
      <c r="I35" s="156">
        <v>0</v>
      </c>
      <c r="J35" s="157">
        <v>0</v>
      </c>
      <c r="K35" s="156">
        <v>0</v>
      </c>
      <c r="L35" s="157">
        <v>3</v>
      </c>
      <c r="M35" s="156"/>
      <c r="N35" s="157"/>
    </row>
    <row r="36" spans="1:14" ht="18" customHeight="1">
      <c r="A36" s="263"/>
      <c r="B36" s="263"/>
      <c r="C36" s="44" t="s">
        <v>214</v>
      </c>
      <c r="D36" s="247" t="s">
        <v>215</v>
      </c>
      <c r="E36" s="69">
        <v>0</v>
      </c>
      <c r="F36" s="128">
        <v>0</v>
      </c>
      <c r="G36" s="69">
        <v>0</v>
      </c>
      <c r="H36" s="128">
        <v>0</v>
      </c>
      <c r="I36" s="69">
        <v>0</v>
      </c>
      <c r="J36" s="128">
        <v>583</v>
      </c>
      <c r="K36" s="69">
        <v>66</v>
      </c>
      <c r="L36" s="128">
        <v>66</v>
      </c>
      <c r="M36" s="69"/>
      <c r="N36" s="128"/>
    </row>
    <row r="37" spans="1:14" ht="18" customHeight="1">
      <c r="A37" s="263"/>
      <c r="B37" s="263"/>
      <c r="C37" s="44" t="s">
        <v>216</v>
      </c>
      <c r="D37" s="247" t="s">
        <v>217</v>
      </c>
      <c r="E37" s="69">
        <f aca="true" t="shared" si="2" ref="E37:N37">E34+E35-E36</f>
        <v>-16</v>
      </c>
      <c r="F37" s="128">
        <f t="shared" si="2"/>
        <v>17</v>
      </c>
      <c r="G37" s="69">
        <f t="shared" si="2"/>
        <v>0</v>
      </c>
      <c r="H37" s="128">
        <f t="shared" si="2"/>
        <v>0</v>
      </c>
      <c r="I37" s="69">
        <f t="shared" si="2"/>
        <v>50</v>
      </c>
      <c r="J37" s="128">
        <f t="shared" si="2"/>
        <v>55</v>
      </c>
      <c r="K37" s="69">
        <f t="shared" si="2"/>
        <v>466</v>
      </c>
      <c r="L37" s="128">
        <f t="shared" si="2"/>
        <v>655</v>
      </c>
      <c r="M37" s="69">
        <f t="shared" si="2"/>
        <v>0</v>
      </c>
      <c r="N37" s="128">
        <f t="shared" si="2"/>
        <v>0</v>
      </c>
    </row>
    <row r="38" spans="1:14" ht="18" customHeight="1">
      <c r="A38" s="263"/>
      <c r="B38" s="263"/>
      <c r="C38" s="44" t="s">
        <v>218</v>
      </c>
      <c r="D38" s="247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>
        <v>0</v>
      </c>
      <c r="L38" s="128">
        <v>0</v>
      </c>
      <c r="M38" s="69"/>
      <c r="N38" s="128"/>
    </row>
    <row r="39" spans="1:14" ht="18" customHeight="1">
      <c r="A39" s="263"/>
      <c r="B39" s="263"/>
      <c r="C39" s="44" t="s">
        <v>220</v>
      </c>
      <c r="D39" s="247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>
        <v>0</v>
      </c>
      <c r="L39" s="128">
        <v>0</v>
      </c>
      <c r="M39" s="69"/>
      <c r="N39" s="128"/>
    </row>
    <row r="40" spans="1:14" ht="18" customHeight="1">
      <c r="A40" s="263"/>
      <c r="B40" s="263"/>
      <c r="C40" s="44" t="s">
        <v>222</v>
      </c>
      <c r="D40" s="247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>
        <v>0</v>
      </c>
      <c r="L40" s="128">
        <v>0</v>
      </c>
      <c r="M40" s="69"/>
      <c r="N40" s="128"/>
    </row>
    <row r="41" spans="1:14" ht="18" customHeight="1">
      <c r="A41" s="263"/>
      <c r="B41" s="263"/>
      <c r="C41" s="194" t="s">
        <v>224</v>
      </c>
      <c r="D41" s="247" t="s">
        <v>225</v>
      </c>
      <c r="E41" s="69">
        <f aca="true" t="shared" si="3" ref="E41:N41">E34+E35-E36-E40</f>
        <v>-16</v>
      </c>
      <c r="F41" s="128">
        <f t="shared" si="3"/>
        <v>17</v>
      </c>
      <c r="G41" s="69">
        <f t="shared" si="3"/>
        <v>0</v>
      </c>
      <c r="H41" s="128">
        <f t="shared" si="3"/>
        <v>0</v>
      </c>
      <c r="I41" s="69">
        <f t="shared" si="3"/>
        <v>50</v>
      </c>
      <c r="J41" s="128">
        <f t="shared" si="3"/>
        <v>55</v>
      </c>
      <c r="K41" s="69">
        <f t="shared" si="3"/>
        <v>466</v>
      </c>
      <c r="L41" s="128">
        <f t="shared" si="3"/>
        <v>655</v>
      </c>
      <c r="M41" s="69">
        <f t="shared" si="3"/>
        <v>0</v>
      </c>
      <c r="N41" s="128">
        <f t="shared" si="3"/>
        <v>0</v>
      </c>
    </row>
    <row r="42" spans="1:14" ht="18" customHeight="1">
      <c r="A42" s="263"/>
      <c r="B42" s="263"/>
      <c r="C42" s="309" t="s">
        <v>226</v>
      </c>
      <c r="D42" s="310"/>
      <c r="E42" s="70">
        <v>0</v>
      </c>
      <c r="F42" s="116">
        <v>0</v>
      </c>
      <c r="G42" s="70">
        <f aca="true" t="shared" si="4" ref="G42:N42">G37+G38-G39-G40</f>
        <v>0</v>
      </c>
      <c r="H42" s="116">
        <f t="shared" si="4"/>
        <v>0</v>
      </c>
      <c r="I42" s="70">
        <v>0</v>
      </c>
      <c r="J42" s="116">
        <v>0</v>
      </c>
      <c r="K42" s="70">
        <f t="shared" si="4"/>
        <v>466</v>
      </c>
      <c r="L42" s="116">
        <f t="shared" si="4"/>
        <v>655</v>
      </c>
      <c r="M42" s="70">
        <f t="shared" si="4"/>
        <v>0</v>
      </c>
      <c r="N42" s="128">
        <f t="shared" si="4"/>
        <v>0</v>
      </c>
    </row>
    <row r="43" spans="1:14" ht="18" customHeight="1">
      <c r="A43" s="263"/>
      <c r="B43" s="263"/>
      <c r="C43" s="44" t="s">
        <v>227</v>
      </c>
      <c r="D43" s="247" t="s">
        <v>228</v>
      </c>
      <c r="E43" s="69">
        <v>0</v>
      </c>
      <c r="F43" s="128">
        <v>0</v>
      </c>
      <c r="G43" s="69">
        <v>0</v>
      </c>
      <c r="H43" s="128">
        <v>0</v>
      </c>
      <c r="I43" s="69">
        <v>0</v>
      </c>
      <c r="J43" s="128">
        <v>0</v>
      </c>
      <c r="K43" s="69">
        <v>9651</v>
      </c>
      <c r="L43" s="128">
        <v>8996</v>
      </c>
      <c r="M43" s="69"/>
      <c r="N43" s="128"/>
    </row>
    <row r="44" spans="1:14" ht="18" customHeight="1">
      <c r="A44" s="264"/>
      <c r="B44" s="264"/>
      <c r="C44" s="11" t="s">
        <v>229</v>
      </c>
      <c r="D44" s="98" t="s">
        <v>230</v>
      </c>
      <c r="E44" s="73">
        <f aca="true" t="shared" si="5" ref="E44:N44">E41+E43</f>
        <v>-16</v>
      </c>
      <c r="F44" s="140">
        <f t="shared" si="5"/>
        <v>17</v>
      </c>
      <c r="G44" s="73">
        <f t="shared" si="5"/>
        <v>0</v>
      </c>
      <c r="H44" s="140">
        <f t="shared" si="5"/>
        <v>0</v>
      </c>
      <c r="I44" s="73">
        <f t="shared" si="5"/>
        <v>50</v>
      </c>
      <c r="J44" s="140">
        <f t="shared" si="5"/>
        <v>55</v>
      </c>
      <c r="K44" s="73">
        <f t="shared" si="5"/>
        <v>10117</v>
      </c>
      <c r="L44" s="140">
        <f t="shared" si="5"/>
        <v>9651</v>
      </c>
      <c r="M44" s="73">
        <f t="shared" si="5"/>
        <v>0</v>
      </c>
      <c r="N44" s="140">
        <f t="shared" si="5"/>
        <v>0</v>
      </c>
    </row>
    <row r="45" spans="1:14" ht="13.5" customHeight="1">
      <c r="A45" s="13" t="s">
        <v>231</v>
      </c>
      <c r="M45" s="8"/>
      <c r="N45" s="261"/>
    </row>
    <row r="46" spans="1:14" ht="13.5" customHeight="1">
      <c r="A46" s="13" t="s">
        <v>232</v>
      </c>
      <c r="M46" s="8"/>
      <c r="N46" s="261"/>
    </row>
    <row r="47" ht="13.5">
      <c r="A47" s="250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福岡県</cp:lastModifiedBy>
  <cp:lastPrinted>2016-09-14T13:21:12Z</cp:lastPrinted>
  <dcterms:created xsi:type="dcterms:W3CDTF">1999-07-06T05:17:05Z</dcterms:created>
  <dcterms:modified xsi:type="dcterms:W3CDTF">2016-09-14T13:22:53Z</dcterms:modified>
  <cp:category/>
  <cp:version/>
  <cp:contentType/>
  <cp:contentStatus/>
</cp:coreProperties>
</file>