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<sst xmlns="http://schemas.openxmlformats.org/spreadsheetml/2006/main" count="438" uniqueCount="264">
  <si>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</si>
  <si>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</si>
  <si>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</si>
  <si>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</si>
  <si>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</si>
  <si>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</si>
  <si>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</si>
  <si>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</si>
  <si>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</si>
  <si>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</si>
  <si>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</si>
  <si>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</si>
  <si>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</si>
  <si>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</si>
  <si>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</si>
  <si>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</si>
  <si>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</si>
  <si>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</si>
  <si>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</si>
  <si>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</si>
  <si>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</si>
  <si>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</si>
  <si>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</si>
  <si>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</si>
  <si>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</si>
  <si>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</si>
  <si>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</si>
  <si>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</si>
  <si>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</si>
  <si>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</si>
  <si>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</si>
  <si>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</si>
  <si>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</si>
  <si>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</si>
  <si>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</si>
  <si>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</si>
  <si>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</si>
  <si>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</si>
  <si>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</si>
  <si>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</si>
  <si>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</si>
  <si>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</si>
  <si>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</si>
  <si>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</si>
  <si>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</si>
  <si>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</si>
  <si>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</si>
  <si>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</si>
  <si>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</si>
  <si>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</si>
  <si>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</si>
  <si>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</si>
  <si>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</si>
  <si>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</si>
  <si>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</si>
  <si>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</si>
  <si>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</si>
  <si>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</si>
  <si>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</si>
  <si>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</si>
  <si>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</si>
  <si>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</si>
  <si>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</si>
  <si>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</si>
  <si>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</si>
  <si>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</si>
  <si>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</si>
  <si>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</si>
  <si>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</si>
  <si>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</si>
  <si>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</si>
  <si>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</si>
  <si>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</si>
  <si>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</si>
  <si>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</si>
  <si>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</si>
  <si>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</si>
  <si>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</si>
  <si>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</si>
  <si>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</si>
  <si>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</si>
  <si>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</si>
  <si>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</si>
  <si>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</si>
  <si>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</si>
  <si>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</si>
  <si>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</si>
  <si>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</si>
  <si>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</si>
  <si>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</si>
  <si>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</si>
  <si>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</si>
  <si>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</si>
  <si>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</si>
  <si>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</si>
  <si>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</si>
  <si>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</si>
  <si>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</si>
  <si>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</si>
  <si>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</si>
  <si>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</si>
  <si>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</si>
  <si>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</si>
  <si>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</si>
  <si>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</si>
  <si>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</si>
  <si>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</si>
  <si>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</si>
  <si>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</si>
  <si>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</si>
  <si>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</si>
  <si>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</si>
  <si>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</si>
  <si>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</si>
  <si>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</si>
  <si>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</si>
  <si>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</si>
  <si>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</si>
  <si>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</si>
  <si>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</si>
  <si>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</si>
  <si>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</si>
  <si>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</si>
  <si>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</si>
  <si>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</si>
  <si>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</si>
  <si>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</si>
  <si>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</si>
  <si>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</si>
  <si>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</si>
  <si>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</si>
  <si>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</si>
  <si>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</si>
  <si>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</si>
  <si>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</si>
  <si>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</si>
  <si>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</si>
  <si>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</si>
  <si>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</si>
  <si>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</si>
  <si>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</si>
  <si>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</si>
  <si>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</si>
  <si>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</si>
  <si>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</si>
  <si>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</si>
  <si>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</si>
  <si>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</si>
  <si>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</si>
  <si>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</si>
  <si>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</si>
  <si>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</si>
  <si>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</si>
  <si>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</si>
  <si>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</si>
  <si>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</si>
  <si>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</si>
  <si>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</si>
  <si>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</si>
  <si>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</si>
  <si>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</si>
  <si>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</si>
  <si>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</si>
  <si>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</si>
  <si>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</si>
  <si>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</si>
  <si>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</si>
  <si>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</si>
  <si>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</si>
  <si>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</si>
  <si>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</si>
  <si>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</si>
  <si>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</si>
  <si>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</si>
  <si>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</si>
  <si>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</si>
  <si>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</si>
  <si>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</si>
  <si>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</si>
  <si>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</si>
  <si>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</si>
  <si>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</si>
  <si>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</si>
  <si>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</si>
  <si>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</si>
  <si>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</si>
  <si>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</si>
  <si>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</si>
  <si>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</si>
  <si>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</si>
  <si>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</si>
  <si>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</si>
  <si>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</si>
  <si>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</si>
  <si>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</si>
  <si>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</si>
  <si>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</si>
  <si>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</si>
  <si>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</si>
  <si>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</si>
  <si>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</si>
  <si>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</si>
  <si>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</si>
  <si>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</si>
  <si>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</si>
  <si>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</si>
  <si>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</si>
  <si>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</si>
  <si>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</si>
  <si>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</si>
  <si>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</si>
  <si>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</si>
  <si>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</si>
  <si>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</si>
  <si>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</si>
  <si>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</si>
  <si>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</si>
  <si>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</si>
  <si>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</si>
  <si>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</si>
  <si>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</si>
  <si>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</si>
  <si>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</si>
  <si>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</si>
  <si>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</si>
  <si>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</si>
  <si>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</si>
  <si>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</si>
  <si>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</si>
  <si>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</si>
  <si>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</si>
  <si>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</si>
  <si>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</si>
  <si>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</si>
  <si>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</si>
  <si>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</si>
  <si>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</si>
  <si>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</si>
  <si>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</si>
  <si>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</si>
  <si>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</si>
  <si>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</si>
  <si>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</si>
  <si>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</si>
  <si>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</si>
  <si>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</si>
  <si>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</si>
  <si>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</si>
  <si>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和歌山県</t>
  </si>
  <si>
    <t>工業用水道事業</t>
  </si>
  <si>
    <t>臨海土地造成事業</t>
  </si>
  <si>
    <t>宅地造成事業</t>
  </si>
  <si>
    <t>病院事業</t>
  </si>
  <si>
    <t>流域下水道事業</t>
  </si>
  <si>
    <t>港湾整備事業</t>
  </si>
  <si>
    <t>-</t>
  </si>
  <si>
    <t>工業用水道事業</t>
  </si>
  <si>
    <t>臨海土地造成事業</t>
  </si>
  <si>
    <t>宅地造成事業</t>
  </si>
  <si>
    <t>病院事業</t>
  </si>
  <si>
    <t>流域下水道事業</t>
  </si>
  <si>
    <t>港湾整備事業</t>
  </si>
  <si>
    <t>和歌山県土地開発公社</t>
  </si>
  <si>
    <t>和歌山県住宅供給公社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</si>
</sst>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39" xfId="48" applyNumberFormat="1" applyFill="1" applyBorder="1" applyAlignment="1">
      <alignment vertical="center"/>
    </xf>
    <xf numFmtId="217" fontId="0" fillId="0" borderId="62" xfId="0" applyNumberFormat="1" applyFill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106700</v>
      </c>
      <c r="G9" s="75">
        <f>F9/$F$27*100</f>
        <v>19.118780125069435</v>
      </c>
      <c r="H9" s="66">
        <v>101341</v>
      </c>
      <c r="I9" s="80">
        <f>(F9/H9-1)*100</f>
        <v>5.288086756594068</v>
      </c>
      <c r="K9" s="108"/>
    </row>
    <row r="10" spans="1:9" ht="18" customHeight="1">
      <c r="A10" s="256"/>
      <c r="B10" s="256"/>
      <c r="C10" s="7"/>
      <c r="D10" s="52" t="s">
        <v>23</v>
      </c>
      <c r="E10" s="53"/>
      <c r="F10" s="67">
        <v>35172</v>
      </c>
      <c r="G10" s="76">
        <f aca="true" t="shared" si="0" ref="G10:G27">F10/$F$27*100</f>
        <v>6.302209321077246</v>
      </c>
      <c r="H10" s="68">
        <v>33656</v>
      </c>
      <c r="I10" s="81">
        <f aca="true" t="shared" si="1" ref="I10:I27">(F10/H10-1)*100</f>
        <v>4.504397432850005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31798</v>
      </c>
      <c r="G11" s="77">
        <f t="shared" si="0"/>
        <v>5.697647332867459</v>
      </c>
      <c r="H11" s="70">
        <v>29236</v>
      </c>
      <c r="I11" s="82">
        <f t="shared" si="1"/>
        <v>8.763168696128055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2857</v>
      </c>
      <c r="G12" s="77">
        <f t="shared" si="0"/>
        <v>0.5119245999749145</v>
      </c>
      <c r="H12" s="70">
        <v>3539</v>
      </c>
      <c r="I12" s="82">
        <f t="shared" si="1"/>
        <v>-19.27098050296694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517</v>
      </c>
      <c r="G13" s="77">
        <f t="shared" si="0"/>
        <v>0.09263738823487251</v>
      </c>
      <c r="H13" s="70">
        <v>881</v>
      </c>
      <c r="I13" s="82">
        <f t="shared" si="1"/>
        <v>-41.316685584563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16466</v>
      </c>
      <c r="G14" s="75">
        <f t="shared" si="0"/>
        <v>2.950420183124586</v>
      </c>
      <c r="H14" s="66">
        <v>14786</v>
      </c>
      <c r="I14" s="83">
        <f t="shared" si="1"/>
        <v>11.362099283105632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1042</v>
      </c>
      <c r="G15" s="77">
        <f t="shared" si="0"/>
        <v>0.18670823702270242</v>
      </c>
      <c r="H15" s="70">
        <v>972</v>
      </c>
      <c r="I15" s="82">
        <f t="shared" si="1"/>
        <v>7.201646090534974</v>
      </c>
    </row>
    <row r="16" spans="1:11" ht="18" customHeight="1">
      <c r="A16" s="256"/>
      <c r="B16" s="256"/>
      <c r="C16" s="7"/>
      <c r="D16" s="16"/>
      <c r="E16" s="29" t="s">
        <v>29</v>
      </c>
      <c r="F16" s="67">
        <v>15424</v>
      </c>
      <c r="G16" s="76">
        <f t="shared" si="0"/>
        <v>2.7637119461018833</v>
      </c>
      <c r="H16" s="68">
        <v>13814</v>
      </c>
      <c r="I16" s="81">
        <f t="shared" si="1"/>
        <v>11.654842912986819</v>
      </c>
      <c r="K16" s="109"/>
    </row>
    <row r="17" spans="1:9" ht="18" customHeight="1">
      <c r="A17" s="256"/>
      <c r="B17" s="256"/>
      <c r="C17" s="7"/>
      <c r="D17" s="258" t="s">
        <v>30</v>
      </c>
      <c r="E17" s="259"/>
      <c r="F17" s="67">
        <v>33765</v>
      </c>
      <c r="G17" s="76">
        <f t="shared" si="0"/>
        <v>6.050099446325861</v>
      </c>
      <c r="H17" s="68">
        <v>31184</v>
      </c>
      <c r="I17" s="81">
        <f t="shared" si="1"/>
        <v>8.276680348896882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1872</v>
      </c>
      <c r="G18" s="77">
        <f t="shared" si="0"/>
        <v>0.3354297693920335</v>
      </c>
      <c r="H18" s="70">
        <v>2106</v>
      </c>
      <c r="I18" s="82">
        <f t="shared" si="1"/>
        <v>-11.111111111111116</v>
      </c>
    </row>
    <row r="19" spans="1:26" ht="18" customHeight="1">
      <c r="A19" s="256"/>
      <c r="B19" s="256"/>
      <c r="C19" s="10"/>
      <c r="D19" s="260" t="s">
        <v>95</v>
      </c>
      <c r="E19" s="261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15789</v>
      </c>
      <c r="G20" s="77">
        <f t="shared" si="0"/>
        <v>2.8291135838305648</v>
      </c>
      <c r="H20" s="70">
        <v>17433</v>
      </c>
      <c r="I20" s="82">
        <f t="shared" si="1"/>
        <v>-9.43039063844433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166100</v>
      </c>
      <c r="G21" s="77">
        <f t="shared" si="0"/>
        <v>29.762224730778193</v>
      </c>
      <c r="H21" s="70">
        <v>160700</v>
      </c>
      <c r="I21" s="82">
        <f t="shared" si="1"/>
        <v>3.3602986932171675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6652</v>
      </c>
      <c r="G22" s="77">
        <f t="shared" si="0"/>
        <v>1.191922449784085</v>
      </c>
      <c r="H22" s="70">
        <v>5862</v>
      </c>
      <c r="I22" s="82">
        <f t="shared" si="1"/>
        <v>13.47662913681338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73296</v>
      </c>
      <c r="G23" s="77">
        <f t="shared" si="0"/>
        <v>13.133365586195774</v>
      </c>
      <c r="H23" s="70">
        <v>77424</v>
      </c>
      <c r="I23" s="82">
        <f t="shared" si="1"/>
        <v>-5.331680099194047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786</v>
      </c>
      <c r="G24" s="77">
        <f t="shared" si="0"/>
        <v>0.14083749932806536</v>
      </c>
      <c r="H24" s="70">
        <v>797</v>
      </c>
      <c r="I24" s="82">
        <f t="shared" si="1"/>
        <v>-1.3801756587201952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83342</v>
      </c>
      <c r="G25" s="77">
        <f t="shared" si="0"/>
        <v>14.933433675572042</v>
      </c>
      <c r="H25" s="70">
        <v>89916</v>
      </c>
      <c r="I25" s="82">
        <f t="shared" si="1"/>
        <v>-7.311268294852969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105425</v>
      </c>
      <c r="G26" s="78">
        <f t="shared" si="0"/>
        <v>18.890322349441846</v>
      </c>
      <c r="H26" s="72">
        <v>114821</v>
      </c>
      <c r="I26" s="84">
        <f t="shared" si="1"/>
        <v>-8.183172067827316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558090</v>
      </c>
      <c r="G27" s="79">
        <f t="shared" si="0"/>
        <v>100</v>
      </c>
      <c r="H27" s="73">
        <f>SUM(H9,H20:H26)</f>
        <v>568294</v>
      </c>
      <c r="I27" s="85">
        <f t="shared" si="1"/>
        <v>-1.7955494867093469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230819</v>
      </c>
      <c r="G28" s="75">
        <f>F28/$F$45*100</f>
        <v>41.358741421634505</v>
      </c>
      <c r="H28" s="65">
        <v>230641</v>
      </c>
      <c r="I28" s="86">
        <f>(F28/H28-1)*100</f>
        <v>0.07717621758489557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142070</v>
      </c>
      <c r="G29" s="77">
        <f aca="true" t="shared" si="2" ref="G29:G45">F29/$F$45*100</f>
        <v>25.456467594832375</v>
      </c>
      <c r="H29" s="69">
        <v>139721</v>
      </c>
      <c r="I29" s="87">
        <f aca="true" t="shared" si="3" ref="I29:I45">(F29/H29-1)*100</f>
        <v>1.6812075493304546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15539</v>
      </c>
      <c r="G30" s="77">
        <f t="shared" si="2"/>
        <v>2.784317941550646</v>
      </c>
      <c r="H30" s="69">
        <v>17311</v>
      </c>
      <c r="I30" s="87">
        <f t="shared" si="3"/>
        <v>-10.236265958061352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73210</v>
      </c>
      <c r="G31" s="77">
        <f t="shared" si="2"/>
        <v>13.117955885251483</v>
      </c>
      <c r="H31" s="69">
        <v>73609</v>
      </c>
      <c r="I31" s="87">
        <f t="shared" si="3"/>
        <v>-0.5420532815280765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210626</v>
      </c>
      <c r="G32" s="75">
        <f t="shared" si="2"/>
        <v>37.74050780340089</v>
      </c>
      <c r="H32" s="65">
        <v>213044</v>
      </c>
      <c r="I32" s="86">
        <f t="shared" si="3"/>
        <v>-1.1349768123016801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13983</v>
      </c>
      <c r="G33" s="77">
        <f t="shared" si="2"/>
        <v>2.5055098640004303</v>
      </c>
      <c r="H33" s="69">
        <v>13921</v>
      </c>
      <c r="I33" s="87">
        <f t="shared" si="3"/>
        <v>0.445370303857473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3387</v>
      </c>
      <c r="G34" s="77">
        <f t="shared" si="2"/>
        <v>0.6068913616083428</v>
      </c>
      <c r="H34" s="69">
        <v>3086</v>
      </c>
      <c r="I34" s="87">
        <f t="shared" si="3"/>
        <v>9.753726506804927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102838</v>
      </c>
      <c r="G35" s="77">
        <f t="shared" si="2"/>
        <v>18.426777043129245</v>
      </c>
      <c r="H35" s="69">
        <v>104987</v>
      </c>
      <c r="I35" s="87">
        <f t="shared" si="3"/>
        <v>-2.046920094868887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853</v>
      </c>
      <c r="G36" s="77">
        <f t="shared" si="2"/>
        <v>0.15284273145908367</v>
      </c>
      <c r="H36" s="69">
        <v>838</v>
      </c>
      <c r="I36" s="87">
        <f t="shared" si="3"/>
        <v>1.7899761336515496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3640</v>
      </c>
      <c r="G37" s="77">
        <f t="shared" si="2"/>
        <v>0.6522245515956208</v>
      </c>
      <c r="H37" s="69">
        <v>2572</v>
      </c>
      <c r="I37" s="87">
        <f t="shared" si="3"/>
        <v>41.52410575427683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85725</v>
      </c>
      <c r="G38" s="77">
        <f t="shared" si="2"/>
        <v>15.360425737784228</v>
      </c>
      <c r="H38" s="69">
        <v>87440</v>
      </c>
      <c r="I38" s="87">
        <f t="shared" si="3"/>
        <v>-1.9613449222323887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116645</v>
      </c>
      <c r="G39" s="75">
        <f t="shared" si="2"/>
        <v>20.90075077496461</v>
      </c>
      <c r="H39" s="65">
        <v>124609</v>
      </c>
      <c r="I39" s="86">
        <f t="shared" si="3"/>
        <v>-6.391191647473294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108631</v>
      </c>
      <c r="G40" s="76">
        <f t="shared" si="2"/>
        <v>19.464781666039528</v>
      </c>
      <c r="H40" s="67">
        <v>116774</v>
      </c>
      <c r="I40" s="88">
        <f t="shared" si="3"/>
        <v>-6.973298850771581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78132</v>
      </c>
      <c r="G41" s="77">
        <f t="shared" si="2"/>
        <v>13.99989249045853</v>
      </c>
      <c r="H41" s="69">
        <v>93189</v>
      </c>
      <c r="I41" s="89">
        <f t="shared" si="3"/>
        <v>-16.15748639860928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30499</v>
      </c>
      <c r="G42" s="77">
        <f t="shared" si="2"/>
        <v>5.464889175581</v>
      </c>
      <c r="H42" s="69">
        <v>23585</v>
      </c>
      <c r="I42" s="89">
        <f t="shared" si="3"/>
        <v>29.315242739029035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8015</v>
      </c>
      <c r="G43" s="77">
        <f t="shared" si="2"/>
        <v>1.4361482914942034</v>
      </c>
      <c r="H43" s="69">
        <v>7835</v>
      </c>
      <c r="I43" s="89">
        <f t="shared" si="3"/>
        <v>2.297383535417996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558090</v>
      </c>
      <c r="G45" s="85">
        <f t="shared" si="2"/>
        <v>100</v>
      </c>
      <c r="H45" s="74">
        <f>SUM(H28,H32,H39)</f>
        <v>568294</v>
      </c>
      <c r="I45" s="85">
        <f t="shared" si="3"/>
        <v>-1.7955494867093469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0" t="s">
        <v>49</v>
      </c>
      <c r="B6" s="281"/>
      <c r="C6" s="281"/>
      <c r="D6" s="281"/>
      <c r="E6" s="282"/>
      <c r="F6" s="302" t="s">
        <v>249</v>
      </c>
      <c r="G6" s="263"/>
      <c r="H6" s="302" t="s">
        <v>250</v>
      </c>
      <c r="I6" s="263"/>
      <c r="J6" s="302" t="s">
        <v>251</v>
      </c>
      <c r="K6" s="263"/>
      <c r="L6" s="302" t="s">
        <v>252</v>
      </c>
      <c r="M6" s="263"/>
      <c r="N6" s="262"/>
      <c r="O6" s="263"/>
    </row>
    <row r="7" spans="1:15" ht="15.75" customHeight="1">
      <c r="A7" s="283"/>
      <c r="B7" s="284"/>
      <c r="C7" s="284"/>
      <c r="D7" s="284"/>
      <c r="E7" s="285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38" t="s">
        <v>2</v>
      </c>
    </row>
    <row r="8" spans="1:25" ht="15.75" customHeight="1">
      <c r="A8" s="270" t="s">
        <v>83</v>
      </c>
      <c r="B8" s="55" t="s">
        <v>50</v>
      </c>
      <c r="C8" s="56"/>
      <c r="D8" s="56"/>
      <c r="E8" s="93" t="s">
        <v>41</v>
      </c>
      <c r="F8" s="111">
        <v>1095</v>
      </c>
      <c r="G8" s="112">
        <v>981</v>
      </c>
      <c r="H8" s="111">
        <v>605</v>
      </c>
      <c r="I8" s="113">
        <v>552</v>
      </c>
      <c r="J8" s="111">
        <v>132</v>
      </c>
      <c r="K8" s="114">
        <v>219</v>
      </c>
      <c r="L8" s="111">
        <v>2365</v>
      </c>
      <c r="M8" s="113">
        <v>2046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2"/>
      <c r="B9" s="8"/>
      <c r="C9" s="30" t="s">
        <v>51</v>
      </c>
      <c r="D9" s="43"/>
      <c r="E9" s="91" t="s">
        <v>42</v>
      </c>
      <c r="F9" s="70">
        <v>1095</v>
      </c>
      <c r="G9" s="116">
        <v>981</v>
      </c>
      <c r="H9" s="70">
        <v>605</v>
      </c>
      <c r="I9" s="117">
        <v>552</v>
      </c>
      <c r="J9" s="70">
        <v>132</v>
      </c>
      <c r="K9" s="118">
        <v>219</v>
      </c>
      <c r="L9" s="70">
        <v>2365</v>
      </c>
      <c r="M9" s="117">
        <v>2046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2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2"/>
      <c r="B11" s="50" t="s">
        <v>53</v>
      </c>
      <c r="C11" s="63"/>
      <c r="D11" s="63"/>
      <c r="E11" s="90" t="s">
        <v>44</v>
      </c>
      <c r="F11" s="121">
        <v>1042</v>
      </c>
      <c r="G11" s="122">
        <v>958</v>
      </c>
      <c r="H11" s="121">
        <v>426</v>
      </c>
      <c r="I11" s="123">
        <v>385</v>
      </c>
      <c r="J11" s="121">
        <v>83</v>
      </c>
      <c r="K11" s="124">
        <v>163</v>
      </c>
      <c r="L11" s="121">
        <v>2336</v>
      </c>
      <c r="M11" s="123">
        <v>2317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2"/>
      <c r="B12" s="7"/>
      <c r="C12" s="30" t="s">
        <v>54</v>
      </c>
      <c r="D12" s="43"/>
      <c r="E12" s="91" t="s">
        <v>45</v>
      </c>
      <c r="F12" s="70">
        <v>1042</v>
      </c>
      <c r="G12" s="116">
        <v>958</v>
      </c>
      <c r="H12" s="121">
        <v>426</v>
      </c>
      <c r="I12" s="117">
        <v>385</v>
      </c>
      <c r="J12" s="121">
        <v>83</v>
      </c>
      <c r="K12" s="118">
        <v>163</v>
      </c>
      <c r="L12" s="70">
        <v>2336</v>
      </c>
      <c r="M12" s="117">
        <v>2317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2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0</v>
      </c>
      <c r="M13" s="126">
        <v>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2"/>
      <c r="B14" s="44" t="s">
        <v>56</v>
      </c>
      <c r="C14" s="43"/>
      <c r="D14" s="43"/>
      <c r="E14" s="91" t="s">
        <v>97</v>
      </c>
      <c r="F14" s="69">
        <f aca="true" t="shared" si="0" ref="F14:O14">F9-F12</f>
        <v>53</v>
      </c>
      <c r="G14" s="128">
        <f t="shared" si="0"/>
        <v>23</v>
      </c>
      <c r="H14" s="69">
        <f t="shared" si="0"/>
        <v>179</v>
      </c>
      <c r="I14" s="128">
        <f t="shared" si="0"/>
        <v>167</v>
      </c>
      <c r="J14" s="69">
        <f t="shared" si="0"/>
        <v>49</v>
      </c>
      <c r="K14" s="128">
        <f t="shared" si="0"/>
        <v>56</v>
      </c>
      <c r="L14" s="69">
        <f t="shared" si="0"/>
        <v>29</v>
      </c>
      <c r="M14" s="128">
        <f t="shared" si="0"/>
        <v>-271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2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8">
        <f t="shared" si="1"/>
        <v>0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2"/>
      <c r="B16" s="44" t="s">
        <v>58</v>
      </c>
      <c r="C16" s="43"/>
      <c r="D16" s="43"/>
      <c r="E16" s="91" t="s">
        <v>99</v>
      </c>
      <c r="F16" s="67">
        <f aca="true" t="shared" si="2" ref="F16:O16">F8-F11</f>
        <v>53</v>
      </c>
      <c r="G16" s="125">
        <f t="shared" si="2"/>
        <v>23</v>
      </c>
      <c r="H16" s="67">
        <f t="shared" si="2"/>
        <v>179</v>
      </c>
      <c r="I16" s="125">
        <f t="shared" si="2"/>
        <v>167</v>
      </c>
      <c r="J16" s="67">
        <f t="shared" si="2"/>
        <v>49</v>
      </c>
      <c r="K16" s="125">
        <f t="shared" si="2"/>
        <v>56</v>
      </c>
      <c r="L16" s="67">
        <f t="shared" si="2"/>
        <v>29</v>
      </c>
      <c r="M16" s="125">
        <f t="shared" si="2"/>
        <v>-271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2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6603</v>
      </c>
      <c r="I17" s="120">
        <v>6782</v>
      </c>
      <c r="J17" s="70">
        <v>6467</v>
      </c>
      <c r="K17" s="118">
        <v>6516</v>
      </c>
      <c r="L17" s="70">
        <v>1610</v>
      </c>
      <c r="M17" s="117">
        <v>1666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3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304" t="s">
        <v>255</v>
      </c>
      <c r="M18" s="305" t="s">
        <v>255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2" t="s">
        <v>84</v>
      </c>
      <c r="B19" s="50" t="s">
        <v>61</v>
      </c>
      <c r="C19" s="51"/>
      <c r="D19" s="51"/>
      <c r="E19" s="96"/>
      <c r="F19" s="65">
        <v>0</v>
      </c>
      <c r="G19" s="135">
        <v>0</v>
      </c>
      <c r="H19" s="66">
        <v>1157</v>
      </c>
      <c r="I19" s="136">
        <v>0</v>
      </c>
      <c r="J19" s="66">
        <v>0</v>
      </c>
      <c r="K19" s="137">
        <v>0</v>
      </c>
      <c r="L19" s="66">
        <v>270</v>
      </c>
      <c r="M19" s="136">
        <v>338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2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1157</v>
      </c>
      <c r="I20" s="117">
        <v>0</v>
      </c>
      <c r="J20" s="70">
        <v>0</v>
      </c>
      <c r="K20" s="120">
        <v>0</v>
      </c>
      <c r="L20" s="70">
        <v>29</v>
      </c>
      <c r="M20" s="117">
        <v>46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2"/>
      <c r="B21" s="9" t="s">
        <v>63</v>
      </c>
      <c r="C21" s="63"/>
      <c r="D21" s="63"/>
      <c r="E21" s="90" t="s">
        <v>100</v>
      </c>
      <c r="F21" s="138">
        <v>0</v>
      </c>
      <c r="G21" s="139">
        <v>0</v>
      </c>
      <c r="H21" s="121">
        <v>1157</v>
      </c>
      <c r="I21" s="123">
        <v>0</v>
      </c>
      <c r="J21" s="121">
        <v>0</v>
      </c>
      <c r="K21" s="124">
        <v>0</v>
      </c>
      <c r="L21" s="121">
        <v>270</v>
      </c>
      <c r="M21" s="123">
        <v>338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2"/>
      <c r="B22" s="50" t="s">
        <v>64</v>
      </c>
      <c r="C22" s="51"/>
      <c r="D22" s="51"/>
      <c r="E22" s="96" t="s">
        <v>101</v>
      </c>
      <c r="F22" s="65">
        <v>609</v>
      </c>
      <c r="G22" s="135">
        <v>272</v>
      </c>
      <c r="H22" s="66">
        <v>1765</v>
      </c>
      <c r="I22" s="136">
        <v>634</v>
      </c>
      <c r="J22" s="66">
        <v>163</v>
      </c>
      <c r="K22" s="137">
        <v>164</v>
      </c>
      <c r="L22" s="66">
        <v>332</v>
      </c>
      <c r="M22" s="136">
        <v>338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2"/>
      <c r="B23" s="7" t="s">
        <v>65</v>
      </c>
      <c r="C23" s="52" t="s">
        <v>66</v>
      </c>
      <c r="D23" s="53"/>
      <c r="E23" s="95"/>
      <c r="F23" s="67">
        <v>0</v>
      </c>
      <c r="G23" s="125">
        <v>0</v>
      </c>
      <c r="H23" s="68">
        <v>1707</v>
      </c>
      <c r="I23" s="126">
        <v>570</v>
      </c>
      <c r="J23" s="68">
        <v>110</v>
      </c>
      <c r="K23" s="127">
        <v>110</v>
      </c>
      <c r="L23" s="68">
        <v>299</v>
      </c>
      <c r="M23" s="126">
        <v>289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2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-609</v>
      </c>
      <c r="G24" s="128">
        <f t="shared" si="3"/>
        <v>-272</v>
      </c>
      <c r="H24" s="69">
        <f t="shared" si="3"/>
        <v>-608</v>
      </c>
      <c r="I24" s="128">
        <f t="shared" si="3"/>
        <v>-634</v>
      </c>
      <c r="J24" s="69">
        <f t="shared" si="3"/>
        <v>-163</v>
      </c>
      <c r="K24" s="128">
        <f t="shared" si="3"/>
        <v>-164</v>
      </c>
      <c r="L24" s="69">
        <f t="shared" si="3"/>
        <v>-62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2"/>
      <c r="B25" s="101" t="s">
        <v>67</v>
      </c>
      <c r="C25" s="53"/>
      <c r="D25" s="53"/>
      <c r="E25" s="294" t="s">
        <v>104</v>
      </c>
      <c r="F25" s="275">
        <v>609</v>
      </c>
      <c r="G25" s="268">
        <v>272</v>
      </c>
      <c r="H25" s="266">
        <v>608</v>
      </c>
      <c r="I25" s="268">
        <v>634</v>
      </c>
      <c r="J25" s="266">
        <v>163</v>
      </c>
      <c r="K25" s="268">
        <v>164</v>
      </c>
      <c r="L25" s="266">
        <v>62</v>
      </c>
      <c r="M25" s="268">
        <v>0</v>
      </c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2"/>
      <c r="B26" s="9" t="s">
        <v>68</v>
      </c>
      <c r="C26" s="63"/>
      <c r="D26" s="63"/>
      <c r="E26" s="295"/>
      <c r="F26" s="276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3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6" t="s">
        <v>69</v>
      </c>
      <c r="B30" s="287"/>
      <c r="C30" s="287"/>
      <c r="D30" s="287"/>
      <c r="E30" s="288"/>
      <c r="F30" s="303" t="s">
        <v>253</v>
      </c>
      <c r="G30" s="265"/>
      <c r="H30" s="303" t="s">
        <v>254</v>
      </c>
      <c r="I30" s="265"/>
      <c r="J30" s="264"/>
      <c r="K30" s="265"/>
      <c r="L30" s="264"/>
      <c r="M30" s="265"/>
      <c r="N30" s="264"/>
      <c r="O30" s="26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9"/>
      <c r="B31" s="290"/>
      <c r="C31" s="290"/>
      <c r="D31" s="290"/>
      <c r="E31" s="291"/>
      <c r="F31" s="110" t="s">
        <v>246</v>
      </c>
      <c r="G31" s="144" t="s">
        <v>2</v>
      </c>
      <c r="H31" s="110" t="s">
        <v>246</v>
      </c>
      <c r="I31" s="144" t="s">
        <v>2</v>
      </c>
      <c r="J31" s="110" t="s">
        <v>246</v>
      </c>
      <c r="K31" s="145" t="s">
        <v>2</v>
      </c>
      <c r="L31" s="110" t="s">
        <v>246</v>
      </c>
      <c r="M31" s="144" t="s">
        <v>2</v>
      </c>
      <c r="N31" s="110" t="s">
        <v>246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0" t="s">
        <v>85</v>
      </c>
      <c r="B32" s="55" t="s">
        <v>50</v>
      </c>
      <c r="C32" s="56"/>
      <c r="D32" s="56"/>
      <c r="E32" s="15" t="s">
        <v>41</v>
      </c>
      <c r="F32" s="66">
        <v>1104</v>
      </c>
      <c r="G32" s="148">
        <v>1102</v>
      </c>
      <c r="H32" s="111">
        <v>615</v>
      </c>
      <c r="I32" s="113">
        <v>694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1"/>
      <c r="B33" s="8"/>
      <c r="C33" s="52" t="s">
        <v>70</v>
      </c>
      <c r="D33" s="53"/>
      <c r="E33" s="99"/>
      <c r="F33" s="68">
        <v>788</v>
      </c>
      <c r="G33" s="151">
        <v>775</v>
      </c>
      <c r="H33" s="68">
        <v>614</v>
      </c>
      <c r="I33" s="126">
        <v>620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1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488</v>
      </c>
      <c r="I34" s="117">
        <v>495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1"/>
      <c r="B35" s="10"/>
      <c r="C35" s="62" t="s">
        <v>72</v>
      </c>
      <c r="D35" s="63"/>
      <c r="E35" s="100"/>
      <c r="F35" s="121">
        <v>317</v>
      </c>
      <c r="G35" s="122">
        <v>327</v>
      </c>
      <c r="H35" s="121">
        <v>2</v>
      </c>
      <c r="I35" s="123">
        <v>74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1"/>
      <c r="B36" s="50" t="s">
        <v>53</v>
      </c>
      <c r="C36" s="51"/>
      <c r="D36" s="51"/>
      <c r="E36" s="15" t="s">
        <v>42</v>
      </c>
      <c r="F36" s="65">
        <v>1104</v>
      </c>
      <c r="G36" s="125">
        <v>1102</v>
      </c>
      <c r="H36" s="66">
        <v>237</v>
      </c>
      <c r="I36" s="136">
        <v>238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1"/>
      <c r="B37" s="8"/>
      <c r="C37" s="30" t="s">
        <v>73</v>
      </c>
      <c r="D37" s="43"/>
      <c r="E37" s="94"/>
      <c r="F37" s="69">
        <v>805</v>
      </c>
      <c r="G37" s="128">
        <v>769</v>
      </c>
      <c r="H37" s="70">
        <v>209</v>
      </c>
      <c r="I37" s="117">
        <v>201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1"/>
      <c r="B38" s="10"/>
      <c r="C38" s="30" t="s">
        <v>74</v>
      </c>
      <c r="D38" s="43"/>
      <c r="E38" s="94"/>
      <c r="F38" s="69">
        <v>299</v>
      </c>
      <c r="G38" s="128">
        <v>332</v>
      </c>
      <c r="H38" s="70">
        <v>28</v>
      </c>
      <c r="I38" s="117">
        <v>63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2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O39">G32-G36</f>
        <v>0</v>
      </c>
      <c r="H39" s="73">
        <f t="shared" si="5"/>
        <v>378</v>
      </c>
      <c r="I39" s="140">
        <f t="shared" si="5"/>
        <v>456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0" t="s">
        <v>86</v>
      </c>
      <c r="B40" s="50" t="s">
        <v>76</v>
      </c>
      <c r="C40" s="51"/>
      <c r="D40" s="51"/>
      <c r="E40" s="15" t="s">
        <v>44</v>
      </c>
      <c r="F40" s="65">
        <v>1501</v>
      </c>
      <c r="G40" s="135">
        <v>1814</v>
      </c>
      <c r="H40" s="66">
        <v>49</v>
      </c>
      <c r="I40" s="136">
        <v>-19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3"/>
      <c r="B41" s="10"/>
      <c r="C41" s="30" t="s">
        <v>77</v>
      </c>
      <c r="D41" s="43"/>
      <c r="E41" s="94"/>
      <c r="F41" s="154">
        <v>191</v>
      </c>
      <c r="G41" s="155">
        <v>271</v>
      </c>
      <c r="H41" s="152">
        <v>0</v>
      </c>
      <c r="I41" s="153">
        <v>0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3"/>
      <c r="B42" s="50" t="s">
        <v>64</v>
      </c>
      <c r="C42" s="51"/>
      <c r="D42" s="51"/>
      <c r="E42" s="15" t="s">
        <v>45</v>
      </c>
      <c r="F42" s="65">
        <v>1545</v>
      </c>
      <c r="G42" s="135">
        <v>1814</v>
      </c>
      <c r="H42" s="66">
        <v>402</v>
      </c>
      <c r="I42" s="136">
        <v>438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3"/>
      <c r="B43" s="10"/>
      <c r="C43" s="30" t="s">
        <v>78</v>
      </c>
      <c r="D43" s="43"/>
      <c r="E43" s="94"/>
      <c r="F43" s="69">
        <v>513</v>
      </c>
      <c r="G43" s="128">
        <v>495</v>
      </c>
      <c r="H43" s="70">
        <v>402</v>
      </c>
      <c r="I43" s="117">
        <v>436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4"/>
      <c r="B44" s="47" t="s">
        <v>75</v>
      </c>
      <c r="C44" s="31"/>
      <c r="D44" s="31"/>
      <c r="E44" s="98" t="s">
        <v>109</v>
      </c>
      <c r="F44" s="130">
        <f>F40-F42</f>
        <v>-44</v>
      </c>
      <c r="G44" s="131">
        <f aca="true" t="shared" si="6" ref="G44:O44">G40-G42</f>
        <v>0</v>
      </c>
      <c r="H44" s="130">
        <f t="shared" si="6"/>
        <v>-353</v>
      </c>
      <c r="I44" s="131">
        <f t="shared" si="6"/>
        <v>-457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7" t="s">
        <v>87</v>
      </c>
      <c r="B45" s="25" t="s">
        <v>79</v>
      </c>
      <c r="C45" s="20"/>
      <c r="D45" s="20"/>
      <c r="E45" s="97" t="s">
        <v>110</v>
      </c>
      <c r="F45" s="156">
        <f>F39+F44</f>
        <v>-44</v>
      </c>
      <c r="G45" s="157">
        <f aca="true" t="shared" si="7" ref="G45:O45">G39+G44</f>
        <v>0</v>
      </c>
      <c r="H45" s="156">
        <f t="shared" si="7"/>
        <v>25</v>
      </c>
      <c r="I45" s="157">
        <f t="shared" si="7"/>
        <v>-1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8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1</v>
      </c>
      <c r="I46" s="153">
        <v>1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8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9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92988</v>
      </c>
      <c r="G9" s="75">
        <f>F9/$F$27*100</f>
        <v>16.582258616754167</v>
      </c>
      <c r="H9" s="66">
        <v>89210</v>
      </c>
      <c r="I9" s="80">
        <f aca="true" t="shared" si="0" ref="I9:I45">(F9/H9-1)*100</f>
        <v>4.234951238650386</v>
      </c>
    </row>
    <row r="10" spans="1:9" ht="18" customHeight="1">
      <c r="A10" s="256"/>
      <c r="B10" s="256"/>
      <c r="C10" s="7"/>
      <c r="D10" s="52" t="s">
        <v>23</v>
      </c>
      <c r="E10" s="53"/>
      <c r="F10" s="67">
        <v>35630</v>
      </c>
      <c r="G10" s="76">
        <f aca="true" t="shared" si="1" ref="G10:G27">F10/$F$27*100</f>
        <v>6.3537862360191735</v>
      </c>
      <c r="H10" s="68">
        <v>35164</v>
      </c>
      <c r="I10" s="81">
        <f t="shared" si="0"/>
        <v>1.325218973950637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26556</v>
      </c>
      <c r="G11" s="77">
        <f t="shared" si="1"/>
        <v>4.735648253823328</v>
      </c>
      <c r="H11" s="70">
        <v>26907</v>
      </c>
      <c r="I11" s="82">
        <f t="shared" si="0"/>
        <v>-1.3044932545434262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2969</v>
      </c>
      <c r="G12" s="77">
        <f t="shared" si="1"/>
        <v>0.5294524651905957</v>
      </c>
      <c r="H12" s="70">
        <v>2728</v>
      </c>
      <c r="I12" s="82">
        <f t="shared" si="0"/>
        <v>8.834310850439886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725</v>
      </c>
      <c r="G13" s="77">
        <f t="shared" si="1"/>
        <v>0.1292869778589363</v>
      </c>
      <c r="H13" s="70">
        <v>875</v>
      </c>
      <c r="I13" s="82">
        <f t="shared" si="0"/>
        <v>-17.14285714285714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14142</v>
      </c>
      <c r="G14" s="75">
        <f t="shared" si="1"/>
        <v>2.5218985391463136</v>
      </c>
      <c r="H14" s="66">
        <v>13226</v>
      </c>
      <c r="I14" s="83">
        <f t="shared" si="0"/>
        <v>6.925752306063804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957</v>
      </c>
      <c r="G15" s="77">
        <f t="shared" si="1"/>
        <v>0.17065881077379594</v>
      </c>
      <c r="H15" s="70">
        <v>902</v>
      </c>
      <c r="I15" s="82">
        <f t="shared" si="0"/>
        <v>6.0975609756097615</v>
      </c>
    </row>
    <row r="16" spans="1:9" ht="18" customHeight="1">
      <c r="A16" s="256"/>
      <c r="B16" s="256"/>
      <c r="C16" s="7"/>
      <c r="D16" s="16"/>
      <c r="E16" s="29" t="s">
        <v>29</v>
      </c>
      <c r="F16" s="67">
        <v>13184</v>
      </c>
      <c r="G16" s="76">
        <f t="shared" si="1"/>
        <v>2.3510614015065054</v>
      </c>
      <c r="H16" s="68">
        <v>12324</v>
      </c>
      <c r="I16" s="81">
        <f t="shared" si="0"/>
        <v>6.978253813696855</v>
      </c>
    </row>
    <row r="17" spans="1:9" ht="18" customHeight="1">
      <c r="A17" s="256"/>
      <c r="B17" s="256"/>
      <c r="C17" s="7"/>
      <c r="D17" s="260" t="s">
        <v>30</v>
      </c>
      <c r="E17" s="296"/>
      <c r="F17" s="252">
        <v>20998</v>
      </c>
      <c r="G17" s="76">
        <f t="shared" si="1"/>
        <v>3.7445075325268204</v>
      </c>
      <c r="H17" s="68">
        <v>17705</v>
      </c>
      <c r="I17" s="81">
        <f t="shared" si="0"/>
        <v>18.59926574414008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2037</v>
      </c>
      <c r="G18" s="77">
        <f t="shared" si="1"/>
        <v>0.363251826067108</v>
      </c>
      <c r="H18" s="70">
        <v>1911</v>
      </c>
      <c r="I18" s="82">
        <f t="shared" si="0"/>
        <v>6.593406593406592</v>
      </c>
    </row>
    <row r="19" spans="1:9" ht="18" customHeight="1">
      <c r="A19" s="256"/>
      <c r="B19" s="256"/>
      <c r="C19" s="10"/>
      <c r="D19" s="260" t="s">
        <v>95</v>
      </c>
      <c r="E19" s="261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19074</v>
      </c>
      <c r="G20" s="77">
        <f t="shared" si="1"/>
        <v>3.4014066423191056</v>
      </c>
      <c r="H20" s="70">
        <v>16356</v>
      </c>
      <c r="I20" s="82">
        <f t="shared" si="0"/>
        <v>16.61775495231108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164988</v>
      </c>
      <c r="G21" s="77">
        <f t="shared" si="1"/>
        <v>29.421792969641636</v>
      </c>
      <c r="H21" s="70">
        <v>163593</v>
      </c>
      <c r="I21" s="82">
        <f t="shared" si="0"/>
        <v>0.8527259723826841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4942</v>
      </c>
      <c r="G22" s="77">
        <f t="shared" si="1"/>
        <v>0.8812913718329148</v>
      </c>
      <c r="H22" s="70">
        <v>3981</v>
      </c>
      <c r="I22" s="82">
        <f t="shared" si="0"/>
        <v>24.1396634011555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84175</v>
      </c>
      <c r="G23" s="77">
        <f t="shared" si="1"/>
        <v>15.010663946587538</v>
      </c>
      <c r="H23" s="70">
        <v>109251</v>
      </c>
      <c r="I23" s="82">
        <f t="shared" si="0"/>
        <v>-22.95265031899022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1146</v>
      </c>
      <c r="G24" s="77">
        <f t="shared" si="1"/>
        <v>0.20436258845012556</v>
      </c>
      <c r="H24" s="70">
        <v>2295</v>
      </c>
      <c r="I24" s="82">
        <f t="shared" si="0"/>
        <v>-50.06535947712418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77641</v>
      </c>
      <c r="G25" s="77">
        <f t="shared" si="1"/>
        <v>13.845476204062997</v>
      </c>
      <c r="H25" s="70">
        <v>93785</v>
      </c>
      <c r="I25" s="82">
        <f t="shared" si="0"/>
        <v>-17.213840166337903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115814</v>
      </c>
      <c r="G26" s="78">
        <f t="shared" si="1"/>
        <v>20.652747660351515</v>
      </c>
      <c r="H26" s="72">
        <v>119411</v>
      </c>
      <c r="I26" s="84">
        <f t="shared" si="0"/>
        <v>-3.0122853003492156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560768</v>
      </c>
      <c r="G27" s="79">
        <f t="shared" si="1"/>
        <v>100</v>
      </c>
      <c r="H27" s="73">
        <v>597882</v>
      </c>
      <c r="I27" s="85">
        <f t="shared" si="0"/>
        <v>-6.207579422026422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226704</v>
      </c>
      <c r="G28" s="75">
        <f aca="true" t="shared" si="2" ref="G28:G45">F28/$F$45*100</f>
        <v>41.864381740286596</v>
      </c>
      <c r="H28" s="65">
        <v>225676</v>
      </c>
      <c r="I28" s="86">
        <f t="shared" si="0"/>
        <v>0.4555203034438682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141358</v>
      </c>
      <c r="G29" s="77">
        <f t="shared" si="2"/>
        <v>26.10392967942089</v>
      </c>
      <c r="H29" s="69">
        <v>137883</v>
      </c>
      <c r="I29" s="87">
        <f t="shared" si="0"/>
        <v>2.520252677995116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10713</v>
      </c>
      <c r="G30" s="77">
        <f t="shared" si="2"/>
        <v>1.9783202836460334</v>
      </c>
      <c r="H30" s="69">
        <v>10161</v>
      </c>
      <c r="I30" s="87">
        <f t="shared" si="0"/>
        <v>5.432536167700031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74633</v>
      </c>
      <c r="G31" s="77">
        <f t="shared" si="2"/>
        <v>13.782131777219679</v>
      </c>
      <c r="H31" s="69">
        <v>77632</v>
      </c>
      <c r="I31" s="87">
        <f t="shared" si="0"/>
        <v>-3.863097691673534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186397</v>
      </c>
      <c r="G32" s="75">
        <f t="shared" si="2"/>
        <v>34.42107401388684</v>
      </c>
      <c r="H32" s="65">
        <v>212443</v>
      </c>
      <c r="I32" s="86">
        <f t="shared" si="0"/>
        <v>-12.260229802817701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13036</v>
      </c>
      <c r="G33" s="77">
        <f t="shared" si="2"/>
        <v>2.4072979760673663</v>
      </c>
      <c r="H33" s="69">
        <v>13043</v>
      </c>
      <c r="I33" s="87">
        <f t="shared" si="0"/>
        <v>-0.05366863451660153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3341</v>
      </c>
      <c r="G34" s="77">
        <f t="shared" si="2"/>
        <v>0.6169670556950805</v>
      </c>
      <c r="H34" s="69">
        <v>3459</v>
      </c>
      <c r="I34" s="87">
        <f t="shared" si="0"/>
        <v>-3.41139057531078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95161</v>
      </c>
      <c r="G35" s="77">
        <f t="shared" si="2"/>
        <v>17.572942827596396</v>
      </c>
      <c r="H35" s="69">
        <v>92326</v>
      </c>
      <c r="I35" s="87">
        <f t="shared" si="0"/>
        <v>3.0706409895370657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1247</v>
      </c>
      <c r="G36" s="77">
        <f t="shared" si="2"/>
        <v>0.23027773674102525</v>
      </c>
      <c r="H36" s="69">
        <v>1107</v>
      </c>
      <c r="I36" s="87">
        <f t="shared" si="0"/>
        <v>12.646793134598022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3326</v>
      </c>
      <c r="G37" s="77">
        <f t="shared" si="2"/>
        <v>0.6141970749002806</v>
      </c>
      <c r="H37" s="69">
        <v>25228</v>
      </c>
      <c r="I37" s="87">
        <f t="shared" si="0"/>
        <v>-86.8162359283336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70286</v>
      </c>
      <c r="G38" s="77">
        <f t="shared" si="2"/>
        <v>12.97939134288669</v>
      </c>
      <c r="H38" s="69">
        <v>77280</v>
      </c>
      <c r="I38" s="87">
        <f t="shared" si="0"/>
        <v>-9.050207039337476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128419</v>
      </c>
      <c r="G39" s="75">
        <f t="shared" si="2"/>
        <v>23.714544245826563</v>
      </c>
      <c r="H39" s="65">
        <v>145152</v>
      </c>
      <c r="I39" s="86">
        <f t="shared" si="0"/>
        <v>-11.527915564373902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118380</v>
      </c>
      <c r="G40" s="76">
        <f t="shared" si="2"/>
        <v>21.860688432560202</v>
      </c>
      <c r="H40" s="67">
        <v>130558</v>
      </c>
      <c r="I40" s="88">
        <f t="shared" si="0"/>
        <v>-9.32765514177607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91763</v>
      </c>
      <c r="G41" s="77">
        <f t="shared" si="2"/>
        <v>16.945449844881075</v>
      </c>
      <c r="H41" s="69">
        <v>105014</v>
      </c>
      <c r="I41" s="89">
        <f t="shared" si="0"/>
        <v>-12.618317557658976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26617</v>
      </c>
      <c r="G42" s="77">
        <f t="shared" si="2"/>
        <v>4.915238587679125</v>
      </c>
      <c r="H42" s="69">
        <v>25544</v>
      </c>
      <c r="I42" s="89">
        <f t="shared" si="0"/>
        <v>4.2005950516755375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10039</v>
      </c>
      <c r="G43" s="77">
        <f t="shared" si="2"/>
        <v>1.8538558132663612</v>
      </c>
      <c r="H43" s="67">
        <v>14594</v>
      </c>
      <c r="I43" s="161">
        <f t="shared" si="0"/>
        <v>-31.211456763053313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541520</v>
      </c>
      <c r="G45" s="79">
        <f t="shared" si="2"/>
        <v>100</v>
      </c>
      <c r="H45" s="74">
        <f>SUM(H28,H32,H39)</f>
        <v>583271</v>
      </c>
      <c r="I45" s="162">
        <f t="shared" si="0"/>
        <v>-7.158079177603549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E7" sqref="E7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248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242</v>
      </c>
    </row>
    <row r="7" spans="1:9" ht="27" customHeight="1">
      <c r="A7" s="297" t="s">
        <v>117</v>
      </c>
      <c r="B7" s="55" t="s">
        <v>118</v>
      </c>
      <c r="C7" s="56"/>
      <c r="D7" s="93" t="s">
        <v>119</v>
      </c>
      <c r="E7" s="171">
        <v>550916</v>
      </c>
      <c r="F7" s="172">
        <v>557361</v>
      </c>
      <c r="G7" s="172">
        <v>582594</v>
      </c>
      <c r="H7" s="172">
        <v>597882</v>
      </c>
      <c r="I7" s="172">
        <v>560768</v>
      </c>
    </row>
    <row r="8" spans="1:9" ht="27" customHeight="1">
      <c r="A8" s="256"/>
      <c r="B8" s="9"/>
      <c r="C8" s="30" t="s">
        <v>120</v>
      </c>
      <c r="D8" s="91" t="s">
        <v>42</v>
      </c>
      <c r="E8" s="173">
        <v>351696</v>
      </c>
      <c r="F8" s="173">
        <v>333048</v>
      </c>
      <c r="G8" s="173">
        <v>321060</v>
      </c>
      <c r="H8" s="173">
        <v>343936</v>
      </c>
      <c r="I8" s="254">
        <v>334626</v>
      </c>
    </row>
    <row r="9" spans="1:9" ht="27" customHeight="1">
      <c r="A9" s="256"/>
      <c r="B9" s="44" t="s">
        <v>121</v>
      </c>
      <c r="C9" s="43"/>
      <c r="D9" s="94"/>
      <c r="E9" s="174">
        <v>539469</v>
      </c>
      <c r="F9" s="174">
        <v>545821</v>
      </c>
      <c r="G9" s="174">
        <v>570009</v>
      </c>
      <c r="H9" s="174">
        <v>583271</v>
      </c>
      <c r="I9" s="175">
        <v>541520</v>
      </c>
    </row>
    <row r="10" spans="1:9" ht="27" customHeight="1">
      <c r="A10" s="256"/>
      <c r="B10" s="44" t="s">
        <v>122</v>
      </c>
      <c r="C10" s="43"/>
      <c r="D10" s="94"/>
      <c r="E10" s="174">
        <v>11447</v>
      </c>
      <c r="F10" s="174">
        <v>11540</v>
      </c>
      <c r="G10" s="174">
        <v>12585</v>
      </c>
      <c r="H10" s="174">
        <v>14611</v>
      </c>
      <c r="I10" s="175">
        <v>19248</v>
      </c>
    </row>
    <row r="11" spans="1:9" ht="27" customHeight="1">
      <c r="A11" s="256"/>
      <c r="B11" s="44" t="s">
        <v>123</v>
      </c>
      <c r="C11" s="43"/>
      <c r="D11" s="94"/>
      <c r="E11" s="174">
        <v>6992</v>
      </c>
      <c r="F11" s="174">
        <v>7269</v>
      </c>
      <c r="G11" s="174">
        <v>8664</v>
      </c>
      <c r="H11" s="174">
        <v>9122</v>
      </c>
      <c r="I11" s="175">
        <v>14440</v>
      </c>
    </row>
    <row r="12" spans="1:9" ht="27" customHeight="1">
      <c r="A12" s="256"/>
      <c r="B12" s="44" t="s">
        <v>124</v>
      </c>
      <c r="C12" s="43"/>
      <c r="D12" s="94"/>
      <c r="E12" s="174">
        <v>4455</v>
      </c>
      <c r="F12" s="174">
        <v>4271</v>
      </c>
      <c r="G12" s="174">
        <v>3921</v>
      </c>
      <c r="H12" s="174">
        <v>5489</v>
      </c>
      <c r="I12" s="175">
        <v>4808</v>
      </c>
    </row>
    <row r="13" spans="1:9" ht="27" customHeight="1">
      <c r="A13" s="256"/>
      <c r="B13" s="44" t="s">
        <v>125</v>
      </c>
      <c r="C13" s="43"/>
      <c r="D13" s="99"/>
      <c r="E13" s="176">
        <v>1665</v>
      </c>
      <c r="F13" s="176">
        <v>-184</v>
      </c>
      <c r="G13" s="176">
        <v>-351</v>
      </c>
      <c r="H13" s="176">
        <v>1568</v>
      </c>
      <c r="I13" s="177">
        <v>-680</v>
      </c>
    </row>
    <row r="14" spans="1:9" ht="27" customHeight="1">
      <c r="A14" s="256"/>
      <c r="B14" s="101" t="s">
        <v>126</v>
      </c>
      <c r="C14" s="53"/>
      <c r="D14" s="99"/>
      <c r="E14" s="176">
        <v>1398</v>
      </c>
      <c r="F14" s="176">
        <v>2236</v>
      </c>
      <c r="G14" s="176">
        <v>2190</v>
      </c>
      <c r="H14" s="176">
        <v>2606</v>
      </c>
      <c r="I14" s="177">
        <v>2742</v>
      </c>
    </row>
    <row r="15" spans="1:9" ht="27" customHeight="1">
      <c r="A15" s="256"/>
      <c r="B15" s="45" t="s">
        <v>127</v>
      </c>
      <c r="C15" s="46"/>
      <c r="D15" s="178"/>
      <c r="E15" s="179">
        <v>3083</v>
      </c>
      <c r="F15" s="179">
        <v>2065</v>
      </c>
      <c r="G15" s="179">
        <v>1853</v>
      </c>
      <c r="H15" s="179">
        <v>4185</v>
      </c>
      <c r="I15" s="180">
        <v>2070</v>
      </c>
    </row>
    <row r="16" spans="1:9" ht="27" customHeight="1">
      <c r="A16" s="256"/>
      <c r="B16" s="181" t="s">
        <v>128</v>
      </c>
      <c r="C16" s="182"/>
      <c r="D16" s="183" t="s">
        <v>43</v>
      </c>
      <c r="E16" s="184">
        <v>81415</v>
      </c>
      <c r="F16" s="184">
        <v>70101</v>
      </c>
      <c r="G16" s="184">
        <v>69009</v>
      </c>
      <c r="H16" s="184">
        <v>77693</v>
      </c>
      <c r="I16" s="185">
        <v>61645</v>
      </c>
    </row>
    <row r="17" spans="1:9" ht="27" customHeight="1">
      <c r="A17" s="256"/>
      <c r="B17" s="44" t="s">
        <v>129</v>
      </c>
      <c r="C17" s="43"/>
      <c r="D17" s="91" t="s">
        <v>44</v>
      </c>
      <c r="E17" s="174">
        <v>67851</v>
      </c>
      <c r="F17" s="253">
        <v>20998</v>
      </c>
      <c r="G17" s="174">
        <v>75094</v>
      </c>
      <c r="H17" s="174">
        <v>83720</v>
      </c>
      <c r="I17" s="175">
        <v>74259</v>
      </c>
    </row>
    <row r="18" spans="1:9" ht="27" customHeight="1">
      <c r="A18" s="256"/>
      <c r="B18" s="44" t="s">
        <v>130</v>
      </c>
      <c r="C18" s="43"/>
      <c r="D18" s="91" t="s">
        <v>45</v>
      </c>
      <c r="E18" s="174">
        <v>889348</v>
      </c>
      <c r="F18" s="174">
        <v>909317</v>
      </c>
      <c r="G18" s="174">
        <v>948430</v>
      </c>
      <c r="H18" s="174">
        <v>977205</v>
      </c>
      <c r="I18" s="175">
        <v>1005794</v>
      </c>
    </row>
    <row r="19" spans="1:9" ht="27" customHeight="1">
      <c r="A19" s="256"/>
      <c r="B19" s="44" t="s">
        <v>131</v>
      </c>
      <c r="C19" s="43"/>
      <c r="D19" s="91" t="s">
        <v>132</v>
      </c>
      <c r="E19" s="174">
        <v>875784</v>
      </c>
      <c r="F19" s="174">
        <v>929218</v>
      </c>
      <c r="G19" s="174">
        <v>954515</v>
      </c>
      <c r="H19" s="174">
        <v>983232</v>
      </c>
      <c r="I19" s="174">
        <f>I17+I18-I16</f>
        <v>1018408</v>
      </c>
    </row>
    <row r="20" spans="1:9" ht="27" customHeight="1">
      <c r="A20" s="256"/>
      <c r="B20" s="44" t="s">
        <v>133</v>
      </c>
      <c r="C20" s="43"/>
      <c r="D20" s="94" t="s">
        <v>134</v>
      </c>
      <c r="E20" s="186">
        <v>2.5287407306309997</v>
      </c>
      <c r="F20" s="186">
        <v>2.7302881266364007</v>
      </c>
      <c r="G20" s="186">
        <v>2.954058431445836</v>
      </c>
      <c r="H20" s="186">
        <v>2.8412408122441386</v>
      </c>
      <c r="I20" s="186">
        <f>I18/I8</f>
        <v>3.0057257953655725</v>
      </c>
    </row>
    <row r="21" spans="1:9" ht="27" customHeight="1">
      <c r="A21" s="256"/>
      <c r="B21" s="44" t="s">
        <v>135</v>
      </c>
      <c r="C21" s="43"/>
      <c r="D21" s="94" t="s">
        <v>136</v>
      </c>
      <c r="E21" s="186">
        <v>2.49017333151358</v>
      </c>
      <c r="F21" s="186">
        <v>2.790042276188417</v>
      </c>
      <c r="G21" s="186">
        <v>2.973011275151062</v>
      </c>
      <c r="H21" s="186">
        <v>2.8587644212876815</v>
      </c>
      <c r="I21" s="186">
        <f>I19/I8</f>
        <v>3.0434216109925707</v>
      </c>
    </row>
    <row r="22" spans="1:9" ht="27" customHeight="1">
      <c r="A22" s="256"/>
      <c r="B22" s="44" t="s">
        <v>137</v>
      </c>
      <c r="C22" s="43"/>
      <c r="D22" s="94" t="s">
        <v>138</v>
      </c>
      <c r="E22" s="174">
        <v>858469.7032440159</v>
      </c>
      <c r="F22" s="174">
        <v>877745.3765508428</v>
      </c>
      <c r="G22" s="174">
        <v>915500.3672889825</v>
      </c>
      <c r="H22" s="174">
        <v>943276.2949470496</v>
      </c>
      <c r="I22" s="174">
        <f>I18/I24*1000000</f>
        <v>970872.6805531825</v>
      </c>
    </row>
    <row r="23" spans="1:9" ht="27" customHeight="1">
      <c r="A23" s="256"/>
      <c r="B23" s="44" t="s">
        <v>139</v>
      </c>
      <c r="C23" s="43"/>
      <c r="D23" s="94" t="s">
        <v>140</v>
      </c>
      <c r="E23" s="174">
        <v>845376.6473707225</v>
      </c>
      <c r="F23" s="174">
        <v>896955.4108279302</v>
      </c>
      <c r="G23" s="174">
        <v>921374.0951708015</v>
      </c>
      <c r="H23" s="174">
        <v>949094.0365976201</v>
      </c>
      <c r="I23" s="174">
        <f>I19/I24*1000000</f>
        <v>983048.720569824</v>
      </c>
    </row>
    <row r="24" spans="1:9" ht="27" customHeight="1">
      <c r="A24" s="256"/>
      <c r="B24" s="187" t="s">
        <v>141</v>
      </c>
      <c r="C24" s="188"/>
      <c r="D24" s="189" t="s">
        <v>142</v>
      </c>
      <c r="E24" s="179">
        <v>1035969</v>
      </c>
      <c r="F24" s="179">
        <v>1035969</v>
      </c>
      <c r="G24" s="179">
        <v>1035969</v>
      </c>
      <c r="H24" s="180">
        <v>1035969</v>
      </c>
      <c r="I24" s="180">
        <f>H24</f>
        <v>1035969</v>
      </c>
    </row>
    <row r="25" spans="1:9" ht="27" customHeight="1">
      <c r="A25" s="256"/>
      <c r="B25" s="10" t="s">
        <v>143</v>
      </c>
      <c r="C25" s="190"/>
      <c r="D25" s="191"/>
      <c r="E25" s="173">
        <v>290509</v>
      </c>
      <c r="F25" s="173">
        <v>287190</v>
      </c>
      <c r="G25" s="173">
        <v>289819</v>
      </c>
      <c r="H25" s="173">
        <v>287395</v>
      </c>
      <c r="I25" s="192">
        <v>289624</v>
      </c>
    </row>
    <row r="26" spans="1:9" ht="27" customHeight="1">
      <c r="A26" s="256"/>
      <c r="B26" s="193" t="s">
        <v>144</v>
      </c>
      <c r="C26" s="194"/>
      <c r="D26" s="195"/>
      <c r="E26" s="196">
        <v>0.329</v>
      </c>
      <c r="F26" s="196">
        <v>0.315</v>
      </c>
      <c r="G26" s="196">
        <v>0.297</v>
      </c>
      <c r="H26" s="196">
        <v>0.29912</v>
      </c>
      <c r="I26" s="197">
        <v>0.30657</v>
      </c>
    </row>
    <row r="27" spans="1:9" ht="27" customHeight="1">
      <c r="A27" s="256"/>
      <c r="B27" s="193" t="s">
        <v>145</v>
      </c>
      <c r="C27" s="194"/>
      <c r="D27" s="195"/>
      <c r="E27" s="198">
        <v>1.5</v>
      </c>
      <c r="F27" s="198">
        <v>1.5</v>
      </c>
      <c r="G27" s="198">
        <v>1.4</v>
      </c>
      <c r="H27" s="198">
        <v>1.9</v>
      </c>
      <c r="I27" s="199">
        <v>1.7</v>
      </c>
    </row>
    <row r="28" spans="1:9" ht="27" customHeight="1">
      <c r="A28" s="256"/>
      <c r="B28" s="193" t="s">
        <v>146</v>
      </c>
      <c r="C28" s="194"/>
      <c r="D28" s="195"/>
      <c r="E28" s="198">
        <v>89.1</v>
      </c>
      <c r="F28" s="198">
        <v>92.6</v>
      </c>
      <c r="G28" s="198">
        <v>91.2</v>
      </c>
      <c r="H28" s="198">
        <v>90.5</v>
      </c>
      <c r="I28" s="199">
        <v>92.2</v>
      </c>
    </row>
    <row r="29" spans="1:9" ht="27" customHeight="1">
      <c r="A29" s="256"/>
      <c r="B29" s="200" t="s">
        <v>147</v>
      </c>
      <c r="C29" s="201"/>
      <c r="D29" s="202"/>
      <c r="E29" s="203">
        <v>36.2</v>
      </c>
      <c r="F29" s="203">
        <v>38.2</v>
      </c>
      <c r="G29" s="203">
        <v>35.4</v>
      </c>
      <c r="H29" s="203">
        <v>35.8</v>
      </c>
      <c r="I29" s="204">
        <v>38.2</v>
      </c>
    </row>
    <row r="30" spans="1:9" ht="27" customHeight="1">
      <c r="A30" s="256"/>
      <c r="B30" s="297" t="s">
        <v>148</v>
      </c>
      <c r="C30" s="25" t="s">
        <v>149</v>
      </c>
      <c r="D30" s="205"/>
      <c r="E30" s="206">
        <v>0</v>
      </c>
      <c r="F30" s="206">
        <v>0</v>
      </c>
      <c r="G30" s="206">
        <v>0</v>
      </c>
      <c r="H30" s="206">
        <v>0</v>
      </c>
      <c r="I30" s="207">
        <v>0</v>
      </c>
    </row>
    <row r="31" spans="1:9" ht="27" customHeight="1">
      <c r="A31" s="256"/>
      <c r="B31" s="256"/>
      <c r="C31" s="193" t="s">
        <v>150</v>
      </c>
      <c r="D31" s="195"/>
      <c r="E31" s="198">
        <v>0</v>
      </c>
      <c r="F31" s="198">
        <v>0</v>
      </c>
      <c r="G31" s="198">
        <v>0</v>
      </c>
      <c r="H31" s="198">
        <v>0</v>
      </c>
      <c r="I31" s="199">
        <v>0</v>
      </c>
    </row>
    <row r="32" spans="1:9" ht="27" customHeight="1">
      <c r="A32" s="256"/>
      <c r="B32" s="256"/>
      <c r="C32" s="193" t="s">
        <v>151</v>
      </c>
      <c r="D32" s="195"/>
      <c r="E32" s="198">
        <v>11.8</v>
      </c>
      <c r="F32" s="198">
        <v>12.4</v>
      </c>
      <c r="G32" s="198">
        <v>12.3</v>
      </c>
      <c r="H32" s="198">
        <v>12.1</v>
      </c>
      <c r="I32" s="199">
        <v>11.3</v>
      </c>
    </row>
    <row r="33" spans="1:9" ht="27" customHeight="1">
      <c r="A33" s="257"/>
      <c r="B33" s="257"/>
      <c r="C33" s="200" t="s">
        <v>152</v>
      </c>
      <c r="D33" s="202"/>
      <c r="E33" s="203">
        <v>190.4</v>
      </c>
      <c r="F33" s="203">
        <v>189.3</v>
      </c>
      <c r="G33" s="203">
        <v>186.7</v>
      </c>
      <c r="H33" s="203">
        <v>189.5</v>
      </c>
      <c r="I33" s="208">
        <v>188.3</v>
      </c>
    </row>
    <row r="34" spans="1:9" ht="27" customHeight="1">
      <c r="A34" s="2" t="s">
        <v>247</v>
      </c>
      <c r="B34" s="8"/>
      <c r="C34" s="8"/>
      <c r="D34" s="8"/>
      <c r="E34" s="209"/>
      <c r="F34" s="209"/>
      <c r="G34" s="209"/>
      <c r="H34" s="209"/>
      <c r="I34" s="210"/>
    </row>
    <row r="35" ht="27" customHeight="1">
      <c r="A35" s="13" t="s">
        <v>111</v>
      </c>
    </row>
    <row r="36" ht="13.5">
      <c r="A36" s="21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80" t="s">
        <v>49</v>
      </c>
      <c r="B6" s="281"/>
      <c r="C6" s="281"/>
      <c r="D6" s="281"/>
      <c r="E6" s="282"/>
      <c r="F6" s="302" t="s">
        <v>256</v>
      </c>
      <c r="G6" s="263"/>
      <c r="H6" s="302" t="s">
        <v>257</v>
      </c>
      <c r="I6" s="263"/>
      <c r="J6" s="302" t="s">
        <v>258</v>
      </c>
      <c r="K6" s="263"/>
      <c r="L6" s="302" t="s">
        <v>259</v>
      </c>
      <c r="M6" s="263"/>
      <c r="N6" s="262"/>
      <c r="O6" s="263"/>
    </row>
    <row r="7" spans="1:15" ht="15.75" customHeight="1">
      <c r="A7" s="283"/>
      <c r="B7" s="284"/>
      <c r="C7" s="284"/>
      <c r="D7" s="284"/>
      <c r="E7" s="285"/>
      <c r="F7" s="110" t="s">
        <v>244</v>
      </c>
      <c r="G7" s="38" t="s">
        <v>2</v>
      </c>
      <c r="H7" s="110" t="s">
        <v>244</v>
      </c>
      <c r="I7" s="38" t="s">
        <v>2</v>
      </c>
      <c r="J7" s="110" t="s">
        <v>244</v>
      </c>
      <c r="K7" s="38" t="s">
        <v>2</v>
      </c>
      <c r="L7" s="110" t="s">
        <v>244</v>
      </c>
      <c r="M7" s="38" t="s">
        <v>2</v>
      </c>
      <c r="N7" s="110" t="s">
        <v>244</v>
      </c>
      <c r="O7" s="38" t="s">
        <v>2</v>
      </c>
    </row>
    <row r="8" spans="1:25" ht="15.75" customHeight="1">
      <c r="A8" s="270" t="s">
        <v>83</v>
      </c>
      <c r="B8" s="55" t="s">
        <v>50</v>
      </c>
      <c r="C8" s="56"/>
      <c r="D8" s="56"/>
      <c r="E8" s="93" t="s">
        <v>41</v>
      </c>
      <c r="F8" s="111">
        <v>902</v>
      </c>
      <c r="G8" s="112">
        <v>636</v>
      </c>
      <c r="H8" s="111">
        <v>779</v>
      </c>
      <c r="I8" s="113">
        <v>854</v>
      </c>
      <c r="J8" s="111">
        <v>146</v>
      </c>
      <c r="K8" s="114">
        <v>17</v>
      </c>
      <c r="L8" s="111">
        <v>2383</v>
      </c>
      <c r="M8" s="113">
        <v>1925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2"/>
      <c r="B9" s="8"/>
      <c r="C9" s="30" t="s">
        <v>51</v>
      </c>
      <c r="D9" s="43"/>
      <c r="E9" s="91" t="s">
        <v>42</v>
      </c>
      <c r="F9" s="70">
        <v>695</v>
      </c>
      <c r="G9" s="116">
        <v>636</v>
      </c>
      <c r="H9" s="70">
        <v>779</v>
      </c>
      <c r="I9" s="117">
        <v>606</v>
      </c>
      <c r="J9" s="70">
        <v>146</v>
      </c>
      <c r="K9" s="118">
        <v>17</v>
      </c>
      <c r="L9" s="70">
        <v>2383</v>
      </c>
      <c r="M9" s="117">
        <v>1925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2"/>
      <c r="B10" s="10"/>
      <c r="C10" s="30" t="s">
        <v>52</v>
      </c>
      <c r="D10" s="43"/>
      <c r="E10" s="91" t="s">
        <v>43</v>
      </c>
      <c r="F10" s="70">
        <v>207</v>
      </c>
      <c r="G10" s="116">
        <v>0</v>
      </c>
      <c r="H10" s="70">
        <v>0</v>
      </c>
      <c r="I10" s="117">
        <v>248</v>
      </c>
      <c r="J10" s="119">
        <v>0</v>
      </c>
      <c r="K10" s="120">
        <v>0</v>
      </c>
      <c r="L10" s="70">
        <v>0</v>
      </c>
      <c r="M10" s="117">
        <v>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2"/>
      <c r="B11" s="50" t="s">
        <v>53</v>
      </c>
      <c r="C11" s="63"/>
      <c r="D11" s="63"/>
      <c r="E11" s="90" t="s">
        <v>44</v>
      </c>
      <c r="F11" s="121">
        <v>543</v>
      </c>
      <c r="G11" s="122">
        <v>502</v>
      </c>
      <c r="H11" s="121">
        <v>921</v>
      </c>
      <c r="I11" s="123">
        <v>866</v>
      </c>
      <c r="J11" s="121">
        <v>58</v>
      </c>
      <c r="K11" s="124">
        <v>74</v>
      </c>
      <c r="L11" s="121">
        <v>2413</v>
      </c>
      <c r="M11" s="123">
        <v>2204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2"/>
      <c r="B12" s="7"/>
      <c r="C12" s="30" t="s">
        <v>54</v>
      </c>
      <c r="D12" s="43"/>
      <c r="E12" s="91" t="s">
        <v>45</v>
      </c>
      <c r="F12" s="70">
        <v>531</v>
      </c>
      <c r="G12" s="116">
        <v>495</v>
      </c>
      <c r="H12" s="121">
        <v>898</v>
      </c>
      <c r="I12" s="117">
        <v>621</v>
      </c>
      <c r="J12" s="121">
        <v>40</v>
      </c>
      <c r="K12" s="118">
        <v>74</v>
      </c>
      <c r="L12" s="70">
        <v>2333</v>
      </c>
      <c r="M12" s="117">
        <v>2204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2"/>
      <c r="B13" s="8"/>
      <c r="C13" s="52" t="s">
        <v>55</v>
      </c>
      <c r="D13" s="53"/>
      <c r="E13" s="95" t="s">
        <v>46</v>
      </c>
      <c r="F13" s="68">
        <v>12</v>
      </c>
      <c r="G13" s="151">
        <v>7</v>
      </c>
      <c r="H13" s="119">
        <v>23</v>
      </c>
      <c r="I13" s="120">
        <v>246</v>
      </c>
      <c r="J13" s="119">
        <v>18</v>
      </c>
      <c r="K13" s="120">
        <v>0</v>
      </c>
      <c r="L13" s="68">
        <v>80</v>
      </c>
      <c r="M13" s="126">
        <v>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2"/>
      <c r="B14" s="44" t="s">
        <v>56</v>
      </c>
      <c r="C14" s="43"/>
      <c r="D14" s="43"/>
      <c r="E14" s="91" t="s">
        <v>154</v>
      </c>
      <c r="F14" s="69">
        <f aca="true" t="shared" si="0" ref="F14:O15">F9-F12</f>
        <v>164</v>
      </c>
      <c r="G14" s="128">
        <f t="shared" si="0"/>
        <v>141</v>
      </c>
      <c r="H14" s="69">
        <f t="shared" si="0"/>
        <v>-119</v>
      </c>
      <c r="I14" s="128">
        <f t="shared" si="0"/>
        <v>-15</v>
      </c>
      <c r="J14" s="69">
        <f t="shared" si="0"/>
        <v>106</v>
      </c>
      <c r="K14" s="128">
        <f t="shared" si="0"/>
        <v>-57</v>
      </c>
      <c r="L14" s="69">
        <f t="shared" si="0"/>
        <v>50</v>
      </c>
      <c r="M14" s="128">
        <f t="shared" si="0"/>
        <v>-279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2"/>
      <c r="B15" s="44" t="s">
        <v>57</v>
      </c>
      <c r="C15" s="43"/>
      <c r="D15" s="43"/>
      <c r="E15" s="91" t="s">
        <v>155</v>
      </c>
      <c r="F15" s="69">
        <f t="shared" si="0"/>
        <v>195</v>
      </c>
      <c r="G15" s="128">
        <f t="shared" si="0"/>
        <v>-7</v>
      </c>
      <c r="H15" s="69">
        <f t="shared" si="0"/>
        <v>-23</v>
      </c>
      <c r="I15" s="128">
        <f t="shared" si="0"/>
        <v>2</v>
      </c>
      <c r="J15" s="69">
        <f t="shared" si="0"/>
        <v>-18</v>
      </c>
      <c r="K15" s="128">
        <f t="shared" si="0"/>
        <v>0</v>
      </c>
      <c r="L15" s="69">
        <f t="shared" si="0"/>
        <v>-80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2"/>
      <c r="B16" s="44" t="s">
        <v>58</v>
      </c>
      <c r="C16" s="43"/>
      <c r="D16" s="43"/>
      <c r="E16" s="91" t="s">
        <v>156</v>
      </c>
      <c r="F16" s="69">
        <f aca="true" t="shared" si="1" ref="F16:O16">F8-F11</f>
        <v>359</v>
      </c>
      <c r="G16" s="128">
        <f t="shared" si="1"/>
        <v>134</v>
      </c>
      <c r="H16" s="69">
        <f t="shared" si="1"/>
        <v>-142</v>
      </c>
      <c r="I16" s="128">
        <f t="shared" si="1"/>
        <v>-12</v>
      </c>
      <c r="J16" s="69">
        <f t="shared" si="1"/>
        <v>88</v>
      </c>
      <c r="K16" s="128">
        <f t="shared" si="1"/>
        <v>-57</v>
      </c>
      <c r="L16" s="69">
        <f t="shared" si="1"/>
        <v>-30</v>
      </c>
      <c r="M16" s="128">
        <f t="shared" si="1"/>
        <v>-279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2"/>
      <c r="B17" s="44" t="s">
        <v>59</v>
      </c>
      <c r="C17" s="43"/>
      <c r="D17" s="43"/>
      <c r="E17" s="34"/>
      <c r="F17" s="213">
        <v>0</v>
      </c>
      <c r="G17" s="214">
        <v>0</v>
      </c>
      <c r="H17" s="119">
        <v>6718</v>
      </c>
      <c r="I17" s="120">
        <v>6576</v>
      </c>
      <c r="J17" s="70">
        <v>6493</v>
      </c>
      <c r="K17" s="118">
        <v>6581</v>
      </c>
      <c r="L17" s="70">
        <v>1334</v>
      </c>
      <c r="M17" s="117">
        <v>3227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3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2" t="s">
        <v>84</v>
      </c>
      <c r="B19" s="50" t="s">
        <v>61</v>
      </c>
      <c r="C19" s="51"/>
      <c r="D19" s="51"/>
      <c r="E19" s="96"/>
      <c r="F19" s="65">
        <v>0</v>
      </c>
      <c r="G19" s="135">
        <v>62</v>
      </c>
      <c r="H19" s="66">
        <v>1567</v>
      </c>
      <c r="I19" s="136">
        <v>1510</v>
      </c>
      <c r="J19" s="66">
        <v>0</v>
      </c>
      <c r="K19" s="137">
        <v>841</v>
      </c>
      <c r="L19" s="66">
        <v>25</v>
      </c>
      <c r="M19" s="136">
        <v>298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2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1567</v>
      </c>
      <c r="I20" s="117">
        <v>1510</v>
      </c>
      <c r="J20" s="70">
        <v>0</v>
      </c>
      <c r="K20" s="120">
        <v>841</v>
      </c>
      <c r="L20" s="70">
        <v>25</v>
      </c>
      <c r="M20" s="117">
        <v>37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2"/>
      <c r="B21" s="9" t="s">
        <v>63</v>
      </c>
      <c r="C21" s="63"/>
      <c r="D21" s="63"/>
      <c r="E21" s="90" t="s">
        <v>157</v>
      </c>
      <c r="F21" s="138">
        <v>0</v>
      </c>
      <c r="G21" s="139">
        <v>62</v>
      </c>
      <c r="H21" s="121">
        <v>1567</v>
      </c>
      <c r="I21" s="123">
        <v>1510</v>
      </c>
      <c r="J21" s="121">
        <v>0</v>
      </c>
      <c r="K21" s="124">
        <v>841</v>
      </c>
      <c r="L21" s="121">
        <v>25</v>
      </c>
      <c r="M21" s="123">
        <v>298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2"/>
      <c r="B22" s="50" t="s">
        <v>64</v>
      </c>
      <c r="C22" s="51"/>
      <c r="D22" s="51"/>
      <c r="E22" s="96" t="s">
        <v>158</v>
      </c>
      <c r="F22" s="65">
        <v>75</v>
      </c>
      <c r="G22" s="135">
        <v>280</v>
      </c>
      <c r="H22" s="66">
        <v>2086</v>
      </c>
      <c r="I22" s="136">
        <v>2015</v>
      </c>
      <c r="J22" s="66">
        <v>300</v>
      </c>
      <c r="K22" s="137">
        <v>946</v>
      </c>
      <c r="L22" s="66">
        <v>306</v>
      </c>
      <c r="M22" s="136">
        <v>308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2"/>
      <c r="B23" s="7" t="s">
        <v>65</v>
      </c>
      <c r="C23" s="52" t="s">
        <v>66</v>
      </c>
      <c r="D23" s="53"/>
      <c r="E23" s="95"/>
      <c r="F23" s="67">
        <v>0</v>
      </c>
      <c r="G23" s="125">
        <v>0</v>
      </c>
      <c r="H23" s="68">
        <v>2067</v>
      </c>
      <c r="I23" s="126">
        <v>1940</v>
      </c>
      <c r="J23" s="68">
        <v>300</v>
      </c>
      <c r="K23" s="127">
        <v>941</v>
      </c>
      <c r="L23" s="68">
        <v>278</v>
      </c>
      <c r="M23" s="126">
        <v>2668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2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-75</v>
      </c>
      <c r="G24" s="128">
        <f t="shared" si="2"/>
        <v>-218</v>
      </c>
      <c r="H24" s="69">
        <f t="shared" si="2"/>
        <v>-519</v>
      </c>
      <c r="I24" s="128">
        <f t="shared" si="2"/>
        <v>-505</v>
      </c>
      <c r="J24" s="69">
        <f t="shared" si="2"/>
        <v>-300</v>
      </c>
      <c r="K24" s="128">
        <f t="shared" si="2"/>
        <v>-105</v>
      </c>
      <c r="L24" s="69">
        <f t="shared" si="2"/>
        <v>-281</v>
      </c>
      <c r="M24" s="128">
        <f t="shared" si="2"/>
        <v>-10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2"/>
      <c r="B25" s="101" t="s">
        <v>67</v>
      </c>
      <c r="C25" s="53"/>
      <c r="D25" s="53"/>
      <c r="E25" s="294" t="s">
        <v>161</v>
      </c>
      <c r="F25" s="275">
        <v>75</v>
      </c>
      <c r="G25" s="268">
        <v>218</v>
      </c>
      <c r="H25" s="266">
        <v>519</v>
      </c>
      <c r="I25" s="268">
        <v>505</v>
      </c>
      <c r="J25" s="266">
        <v>300</v>
      </c>
      <c r="K25" s="268">
        <v>105</v>
      </c>
      <c r="L25" s="266">
        <v>11</v>
      </c>
      <c r="M25" s="268">
        <v>10</v>
      </c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2"/>
      <c r="B26" s="9" t="s">
        <v>68</v>
      </c>
      <c r="C26" s="63"/>
      <c r="D26" s="63"/>
      <c r="E26" s="295"/>
      <c r="F26" s="276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3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-270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6" t="s">
        <v>69</v>
      </c>
      <c r="B30" s="287"/>
      <c r="C30" s="287"/>
      <c r="D30" s="287"/>
      <c r="E30" s="288"/>
      <c r="F30" s="303" t="s">
        <v>260</v>
      </c>
      <c r="G30" s="265"/>
      <c r="H30" s="303" t="s">
        <v>261</v>
      </c>
      <c r="I30" s="265"/>
      <c r="J30" s="264"/>
      <c r="K30" s="265"/>
      <c r="L30" s="264"/>
      <c r="M30" s="265"/>
      <c r="N30" s="264"/>
      <c r="O30" s="26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9"/>
      <c r="B31" s="290"/>
      <c r="C31" s="290"/>
      <c r="D31" s="290"/>
      <c r="E31" s="291"/>
      <c r="F31" s="110" t="s">
        <v>244</v>
      </c>
      <c r="G31" s="38" t="s">
        <v>2</v>
      </c>
      <c r="H31" s="110" t="s">
        <v>244</v>
      </c>
      <c r="I31" s="38" t="s">
        <v>2</v>
      </c>
      <c r="J31" s="110" t="s">
        <v>244</v>
      </c>
      <c r="K31" s="38" t="s">
        <v>2</v>
      </c>
      <c r="L31" s="110" t="s">
        <v>244</v>
      </c>
      <c r="M31" s="38" t="s">
        <v>2</v>
      </c>
      <c r="N31" s="110" t="s">
        <v>244</v>
      </c>
      <c r="O31" s="212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0" t="s">
        <v>85</v>
      </c>
      <c r="B32" s="55" t="s">
        <v>50</v>
      </c>
      <c r="C32" s="56"/>
      <c r="D32" s="56"/>
      <c r="E32" s="15" t="s">
        <v>41</v>
      </c>
      <c r="F32" s="66">
        <v>1014</v>
      </c>
      <c r="G32" s="148">
        <v>952</v>
      </c>
      <c r="H32" s="111">
        <v>595</v>
      </c>
      <c r="I32" s="113">
        <v>582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1"/>
      <c r="B33" s="8"/>
      <c r="C33" s="52" t="s">
        <v>70</v>
      </c>
      <c r="D33" s="53"/>
      <c r="E33" s="99"/>
      <c r="F33" s="68">
        <v>639</v>
      </c>
      <c r="G33" s="151">
        <v>547</v>
      </c>
      <c r="H33" s="68">
        <v>507</v>
      </c>
      <c r="I33" s="126">
        <v>484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1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505</v>
      </c>
      <c r="I34" s="117">
        <v>480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1"/>
      <c r="B35" s="10"/>
      <c r="C35" s="62" t="s">
        <v>72</v>
      </c>
      <c r="D35" s="63"/>
      <c r="E35" s="100"/>
      <c r="F35" s="121">
        <v>375</v>
      </c>
      <c r="G35" s="122">
        <v>405</v>
      </c>
      <c r="H35" s="121">
        <v>87</v>
      </c>
      <c r="I35" s="123">
        <v>98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1"/>
      <c r="B36" s="50" t="s">
        <v>53</v>
      </c>
      <c r="C36" s="51"/>
      <c r="D36" s="51"/>
      <c r="E36" s="15" t="s">
        <v>42</v>
      </c>
      <c r="F36" s="66">
        <v>950</v>
      </c>
      <c r="G36" s="148">
        <v>913</v>
      </c>
      <c r="H36" s="66">
        <v>248</v>
      </c>
      <c r="I36" s="136">
        <v>259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1"/>
      <c r="B37" s="8"/>
      <c r="C37" s="30" t="s">
        <v>73</v>
      </c>
      <c r="D37" s="43"/>
      <c r="E37" s="94"/>
      <c r="F37" s="70">
        <v>635</v>
      </c>
      <c r="G37" s="116">
        <v>574</v>
      </c>
      <c r="H37" s="70">
        <v>202</v>
      </c>
      <c r="I37" s="117">
        <v>201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1"/>
      <c r="B38" s="10"/>
      <c r="C38" s="30" t="s">
        <v>74</v>
      </c>
      <c r="D38" s="43"/>
      <c r="E38" s="94"/>
      <c r="F38" s="69">
        <v>315</v>
      </c>
      <c r="G38" s="128">
        <v>339</v>
      </c>
      <c r="H38" s="70">
        <v>46</v>
      </c>
      <c r="I38" s="117">
        <v>58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2"/>
      <c r="B39" s="11" t="s">
        <v>75</v>
      </c>
      <c r="C39" s="12"/>
      <c r="D39" s="12"/>
      <c r="E39" s="98" t="s">
        <v>165</v>
      </c>
      <c r="F39" s="73">
        <f aca="true" t="shared" si="4" ref="F39:O39">F32-F36</f>
        <v>64</v>
      </c>
      <c r="G39" s="140">
        <f t="shared" si="4"/>
        <v>39</v>
      </c>
      <c r="H39" s="73">
        <f t="shared" si="4"/>
        <v>347</v>
      </c>
      <c r="I39" s="140">
        <f t="shared" si="4"/>
        <v>323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0" t="s">
        <v>86</v>
      </c>
      <c r="B40" s="50" t="s">
        <v>76</v>
      </c>
      <c r="C40" s="51"/>
      <c r="D40" s="51"/>
      <c r="E40" s="15" t="s">
        <v>44</v>
      </c>
      <c r="F40" s="65">
        <v>1450</v>
      </c>
      <c r="G40" s="135">
        <v>1713</v>
      </c>
      <c r="H40" s="66">
        <v>132</v>
      </c>
      <c r="I40" s="136">
        <v>204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3"/>
      <c r="B41" s="10"/>
      <c r="C41" s="30" t="s">
        <v>77</v>
      </c>
      <c r="D41" s="43"/>
      <c r="E41" s="94"/>
      <c r="F41" s="154">
        <v>245</v>
      </c>
      <c r="G41" s="155">
        <v>252</v>
      </c>
      <c r="H41" s="152">
        <v>0</v>
      </c>
      <c r="I41" s="153">
        <v>0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3"/>
      <c r="B42" s="50" t="s">
        <v>64</v>
      </c>
      <c r="C42" s="51"/>
      <c r="D42" s="51"/>
      <c r="E42" s="15" t="s">
        <v>45</v>
      </c>
      <c r="F42" s="65">
        <v>1499</v>
      </c>
      <c r="G42" s="135">
        <v>1720</v>
      </c>
      <c r="H42" s="66">
        <v>463</v>
      </c>
      <c r="I42" s="136">
        <v>533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3"/>
      <c r="B43" s="10"/>
      <c r="C43" s="30" t="s">
        <v>78</v>
      </c>
      <c r="D43" s="43"/>
      <c r="E43" s="94"/>
      <c r="F43" s="69">
        <v>467</v>
      </c>
      <c r="G43" s="128">
        <v>432</v>
      </c>
      <c r="H43" s="70">
        <v>458</v>
      </c>
      <c r="I43" s="117">
        <v>525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4"/>
      <c r="B44" s="47" t="s">
        <v>75</v>
      </c>
      <c r="C44" s="31"/>
      <c r="D44" s="31"/>
      <c r="E44" s="98" t="s">
        <v>166</v>
      </c>
      <c r="F44" s="130">
        <f aca="true" t="shared" si="5" ref="F44:O44">F40-F42</f>
        <v>-49</v>
      </c>
      <c r="G44" s="131">
        <f t="shared" si="5"/>
        <v>-7</v>
      </c>
      <c r="H44" s="130">
        <f t="shared" si="5"/>
        <v>-331</v>
      </c>
      <c r="I44" s="131">
        <f t="shared" si="5"/>
        <v>-329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7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O45">F39+F44</f>
        <v>15</v>
      </c>
      <c r="G45" s="157">
        <f t="shared" si="6"/>
        <v>32</v>
      </c>
      <c r="H45" s="156">
        <f t="shared" si="6"/>
        <v>16</v>
      </c>
      <c r="I45" s="157">
        <f t="shared" si="6"/>
        <v>-6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8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1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8"/>
      <c r="B47" s="44" t="s">
        <v>81</v>
      </c>
      <c r="C47" s="43"/>
      <c r="D47" s="43"/>
      <c r="E47" s="43"/>
      <c r="F47" s="70">
        <v>85</v>
      </c>
      <c r="G47" s="116">
        <v>108</v>
      </c>
      <c r="H47" s="70">
        <v>35</v>
      </c>
      <c r="I47" s="117">
        <v>18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9"/>
      <c r="B48" s="47" t="s">
        <v>82</v>
      </c>
      <c r="C48" s="31"/>
      <c r="D48" s="31"/>
      <c r="E48" s="31"/>
      <c r="F48" s="74">
        <v>64</v>
      </c>
      <c r="G48" s="158">
        <v>39</v>
      </c>
      <c r="H48" s="74">
        <v>35</v>
      </c>
      <c r="I48" s="159">
        <v>18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5" t="s">
        <v>248</v>
      </c>
      <c r="D1" s="21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7"/>
      <c r="B5" s="217" t="s">
        <v>245</v>
      </c>
      <c r="C5" s="217"/>
      <c r="D5" s="217"/>
      <c r="H5" s="37"/>
      <c r="L5" s="37"/>
      <c r="N5" s="37" t="s">
        <v>170</v>
      </c>
    </row>
    <row r="6" spans="1:14" ht="15" customHeight="1">
      <c r="A6" s="218"/>
      <c r="B6" s="219"/>
      <c r="C6" s="219"/>
      <c r="D6" s="219"/>
      <c r="E6" s="300" t="s">
        <v>262</v>
      </c>
      <c r="F6" s="301"/>
      <c r="G6" s="300" t="s">
        <v>263</v>
      </c>
      <c r="H6" s="301"/>
      <c r="I6" s="220"/>
      <c r="J6" s="221"/>
      <c r="K6" s="300"/>
      <c r="L6" s="301"/>
      <c r="M6" s="300"/>
      <c r="N6" s="301"/>
    </row>
    <row r="7" spans="1:14" ht="15" customHeight="1">
      <c r="A7" s="59"/>
      <c r="B7" s="60"/>
      <c r="C7" s="60"/>
      <c r="D7" s="60"/>
      <c r="E7" s="222" t="s">
        <v>244</v>
      </c>
      <c r="F7" s="223" t="s">
        <v>2</v>
      </c>
      <c r="G7" s="222" t="s">
        <v>244</v>
      </c>
      <c r="H7" s="223" t="s">
        <v>2</v>
      </c>
      <c r="I7" s="222" t="s">
        <v>244</v>
      </c>
      <c r="J7" s="223" t="s">
        <v>2</v>
      </c>
      <c r="K7" s="222" t="s">
        <v>244</v>
      </c>
      <c r="L7" s="223" t="s">
        <v>2</v>
      </c>
      <c r="M7" s="222" t="s">
        <v>244</v>
      </c>
      <c r="N7" s="223" t="s">
        <v>2</v>
      </c>
    </row>
    <row r="8" spans="1:14" ht="18" customHeight="1">
      <c r="A8" s="255" t="s">
        <v>171</v>
      </c>
      <c r="B8" s="224" t="s">
        <v>172</v>
      </c>
      <c r="C8" s="225"/>
      <c r="D8" s="225"/>
      <c r="E8" s="226">
        <v>1</v>
      </c>
      <c r="F8" s="227">
        <v>1</v>
      </c>
      <c r="G8" s="226">
        <v>1</v>
      </c>
      <c r="H8" s="228">
        <v>1</v>
      </c>
      <c r="I8" s="226"/>
      <c r="J8" s="227"/>
      <c r="K8" s="226"/>
      <c r="L8" s="228"/>
      <c r="M8" s="226"/>
      <c r="N8" s="228"/>
    </row>
    <row r="9" spans="1:14" ht="18" customHeight="1">
      <c r="A9" s="256"/>
      <c r="B9" s="255" t="s">
        <v>173</v>
      </c>
      <c r="C9" s="181" t="s">
        <v>174</v>
      </c>
      <c r="D9" s="182"/>
      <c r="E9" s="229">
        <v>50</v>
      </c>
      <c r="F9" s="230">
        <v>50</v>
      </c>
      <c r="G9" s="229">
        <v>5</v>
      </c>
      <c r="H9" s="231">
        <v>5</v>
      </c>
      <c r="I9" s="229"/>
      <c r="J9" s="230"/>
      <c r="K9" s="229"/>
      <c r="L9" s="231"/>
      <c r="M9" s="229"/>
      <c r="N9" s="231"/>
    </row>
    <row r="10" spans="1:14" ht="18" customHeight="1">
      <c r="A10" s="256"/>
      <c r="B10" s="256"/>
      <c r="C10" s="44" t="s">
        <v>175</v>
      </c>
      <c r="D10" s="43"/>
      <c r="E10" s="232">
        <v>50</v>
      </c>
      <c r="F10" s="233">
        <v>50</v>
      </c>
      <c r="G10" s="232">
        <v>5</v>
      </c>
      <c r="H10" s="234">
        <v>5</v>
      </c>
      <c r="I10" s="232"/>
      <c r="J10" s="233"/>
      <c r="K10" s="232"/>
      <c r="L10" s="234"/>
      <c r="M10" s="232"/>
      <c r="N10" s="234"/>
    </row>
    <row r="11" spans="1:14" ht="18" customHeight="1">
      <c r="A11" s="256"/>
      <c r="B11" s="256"/>
      <c r="C11" s="44" t="s">
        <v>176</v>
      </c>
      <c r="D11" s="43"/>
      <c r="E11" s="232">
        <v>0</v>
      </c>
      <c r="F11" s="233">
        <v>0</v>
      </c>
      <c r="G11" s="232">
        <v>0</v>
      </c>
      <c r="H11" s="234">
        <v>0</v>
      </c>
      <c r="I11" s="232"/>
      <c r="J11" s="233"/>
      <c r="K11" s="232"/>
      <c r="L11" s="234"/>
      <c r="M11" s="232"/>
      <c r="N11" s="234"/>
    </row>
    <row r="12" spans="1:14" ht="18" customHeight="1">
      <c r="A12" s="256"/>
      <c r="B12" s="256"/>
      <c r="C12" s="44" t="s">
        <v>177</v>
      </c>
      <c r="D12" s="43"/>
      <c r="E12" s="232">
        <v>0</v>
      </c>
      <c r="F12" s="233">
        <v>0</v>
      </c>
      <c r="G12" s="232">
        <v>0</v>
      </c>
      <c r="H12" s="234">
        <v>0</v>
      </c>
      <c r="I12" s="232"/>
      <c r="J12" s="233"/>
      <c r="K12" s="232"/>
      <c r="L12" s="234"/>
      <c r="M12" s="232"/>
      <c r="N12" s="234"/>
    </row>
    <row r="13" spans="1:14" ht="18" customHeight="1">
      <c r="A13" s="256"/>
      <c r="B13" s="256"/>
      <c r="C13" s="44" t="s">
        <v>178</v>
      </c>
      <c r="D13" s="43"/>
      <c r="E13" s="232">
        <v>0</v>
      </c>
      <c r="F13" s="233">
        <v>0</v>
      </c>
      <c r="G13" s="232">
        <v>0</v>
      </c>
      <c r="H13" s="234">
        <v>0</v>
      </c>
      <c r="I13" s="232"/>
      <c r="J13" s="233"/>
      <c r="K13" s="232"/>
      <c r="L13" s="234"/>
      <c r="M13" s="232"/>
      <c r="N13" s="234"/>
    </row>
    <row r="14" spans="1:14" ht="18" customHeight="1">
      <c r="A14" s="257"/>
      <c r="B14" s="257"/>
      <c r="C14" s="47" t="s">
        <v>179</v>
      </c>
      <c r="D14" s="31"/>
      <c r="E14" s="235">
        <v>0</v>
      </c>
      <c r="F14" s="236">
        <v>0</v>
      </c>
      <c r="G14" s="235">
        <v>0</v>
      </c>
      <c r="H14" s="237">
        <v>0</v>
      </c>
      <c r="I14" s="235"/>
      <c r="J14" s="236"/>
      <c r="K14" s="235"/>
      <c r="L14" s="237"/>
      <c r="M14" s="235"/>
      <c r="N14" s="237"/>
    </row>
    <row r="15" spans="1:14" ht="18" customHeight="1">
      <c r="A15" s="297" t="s">
        <v>180</v>
      </c>
      <c r="B15" s="255" t="s">
        <v>181</v>
      </c>
      <c r="C15" s="181" t="s">
        <v>182</v>
      </c>
      <c r="D15" s="182"/>
      <c r="E15" s="238">
        <v>5037</v>
      </c>
      <c r="F15" s="239">
        <v>5245</v>
      </c>
      <c r="G15" s="238">
        <v>179</v>
      </c>
      <c r="H15" s="157">
        <v>219</v>
      </c>
      <c r="I15" s="238"/>
      <c r="J15" s="239"/>
      <c r="K15" s="238"/>
      <c r="L15" s="157"/>
      <c r="M15" s="238"/>
      <c r="N15" s="157"/>
    </row>
    <row r="16" spans="1:14" ht="18" customHeight="1">
      <c r="A16" s="256"/>
      <c r="B16" s="256"/>
      <c r="C16" s="44" t="s">
        <v>183</v>
      </c>
      <c r="D16" s="43"/>
      <c r="E16" s="70">
        <v>25054</v>
      </c>
      <c r="F16" s="117">
        <v>25918</v>
      </c>
      <c r="G16" s="70">
        <v>25</v>
      </c>
      <c r="H16" s="128">
        <v>28</v>
      </c>
      <c r="I16" s="70"/>
      <c r="J16" s="117"/>
      <c r="K16" s="70"/>
      <c r="L16" s="128"/>
      <c r="M16" s="70"/>
      <c r="N16" s="128"/>
    </row>
    <row r="17" spans="1:14" ht="18" customHeight="1">
      <c r="A17" s="256"/>
      <c r="B17" s="256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/>
      <c r="J17" s="117"/>
      <c r="K17" s="70"/>
      <c r="L17" s="128"/>
      <c r="M17" s="70"/>
      <c r="N17" s="128"/>
    </row>
    <row r="18" spans="1:14" ht="18" customHeight="1">
      <c r="A18" s="256"/>
      <c r="B18" s="257"/>
      <c r="C18" s="47" t="s">
        <v>185</v>
      </c>
      <c r="D18" s="31"/>
      <c r="E18" s="73">
        <v>30091</v>
      </c>
      <c r="F18" s="240">
        <v>31163</v>
      </c>
      <c r="G18" s="73">
        <v>204</v>
      </c>
      <c r="H18" s="240">
        <v>247</v>
      </c>
      <c r="I18" s="73"/>
      <c r="J18" s="240"/>
      <c r="K18" s="73"/>
      <c r="L18" s="240"/>
      <c r="M18" s="73"/>
      <c r="N18" s="240"/>
    </row>
    <row r="19" spans="1:14" ht="18" customHeight="1">
      <c r="A19" s="256"/>
      <c r="B19" s="255" t="s">
        <v>186</v>
      </c>
      <c r="C19" s="181" t="s">
        <v>187</v>
      </c>
      <c r="D19" s="182"/>
      <c r="E19" s="156">
        <v>334</v>
      </c>
      <c r="F19" s="157">
        <v>345</v>
      </c>
      <c r="G19" s="156">
        <v>17</v>
      </c>
      <c r="H19" s="157">
        <v>61</v>
      </c>
      <c r="I19" s="156"/>
      <c r="J19" s="157"/>
      <c r="K19" s="156"/>
      <c r="L19" s="157"/>
      <c r="M19" s="156"/>
      <c r="N19" s="157"/>
    </row>
    <row r="20" spans="1:14" ht="18" customHeight="1">
      <c r="A20" s="256"/>
      <c r="B20" s="256"/>
      <c r="C20" s="44" t="s">
        <v>188</v>
      </c>
      <c r="D20" s="43"/>
      <c r="E20" s="69">
        <v>49426</v>
      </c>
      <c r="F20" s="128">
        <v>50426</v>
      </c>
      <c r="G20" s="69">
        <v>535</v>
      </c>
      <c r="H20" s="128">
        <v>530</v>
      </c>
      <c r="I20" s="69"/>
      <c r="J20" s="128"/>
      <c r="K20" s="69"/>
      <c r="L20" s="128"/>
      <c r="M20" s="69"/>
      <c r="N20" s="128"/>
    </row>
    <row r="21" spans="1:14" s="245" customFormat="1" ht="18" customHeight="1">
      <c r="A21" s="256"/>
      <c r="B21" s="256"/>
      <c r="C21" s="241" t="s">
        <v>189</v>
      </c>
      <c r="D21" s="242"/>
      <c r="E21" s="243">
        <v>0</v>
      </c>
      <c r="F21" s="244">
        <v>0</v>
      </c>
      <c r="G21" s="243">
        <v>0</v>
      </c>
      <c r="H21" s="244">
        <v>0</v>
      </c>
      <c r="I21" s="243"/>
      <c r="J21" s="244"/>
      <c r="K21" s="243"/>
      <c r="L21" s="244"/>
      <c r="M21" s="243"/>
      <c r="N21" s="244"/>
    </row>
    <row r="22" spans="1:14" ht="18" customHeight="1">
      <c r="A22" s="256"/>
      <c r="B22" s="257"/>
      <c r="C22" s="11" t="s">
        <v>190</v>
      </c>
      <c r="D22" s="12"/>
      <c r="E22" s="73">
        <v>49760</v>
      </c>
      <c r="F22" s="140">
        <v>50772</v>
      </c>
      <c r="G22" s="73">
        <v>553</v>
      </c>
      <c r="H22" s="140">
        <v>591</v>
      </c>
      <c r="I22" s="73"/>
      <c r="J22" s="140"/>
      <c r="K22" s="73"/>
      <c r="L22" s="140"/>
      <c r="M22" s="73"/>
      <c r="N22" s="140"/>
    </row>
    <row r="23" spans="1:14" ht="18" customHeight="1">
      <c r="A23" s="256"/>
      <c r="B23" s="255" t="s">
        <v>191</v>
      </c>
      <c r="C23" s="181" t="s">
        <v>192</v>
      </c>
      <c r="D23" s="182"/>
      <c r="E23" s="156">
        <v>50</v>
      </c>
      <c r="F23" s="157">
        <v>50</v>
      </c>
      <c r="G23" s="156">
        <v>5</v>
      </c>
      <c r="H23" s="157">
        <v>5</v>
      </c>
      <c r="I23" s="156"/>
      <c r="J23" s="157"/>
      <c r="K23" s="156"/>
      <c r="L23" s="157"/>
      <c r="M23" s="156"/>
      <c r="N23" s="157"/>
    </row>
    <row r="24" spans="1:14" ht="18" customHeight="1">
      <c r="A24" s="256"/>
      <c r="B24" s="256"/>
      <c r="C24" s="44" t="s">
        <v>193</v>
      </c>
      <c r="D24" s="43"/>
      <c r="E24" s="69">
        <v>-19719</v>
      </c>
      <c r="F24" s="128">
        <v>-19659</v>
      </c>
      <c r="G24" s="69">
        <v>-353</v>
      </c>
      <c r="H24" s="128">
        <v>-349</v>
      </c>
      <c r="I24" s="69"/>
      <c r="J24" s="128"/>
      <c r="K24" s="69"/>
      <c r="L24" s="128"/>
      <c r="M24" s="69"/>
      <c r="N24" s="128"/>
    </row>
    <row r="25" spans="1:14" ht="18" customHeight="1">
      <c r="A25" s="256"/>
      <c r="B25" s="256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4" ht="18" customHeight="1">
      <c r="A26" s="256"/>
      <c r="B26" s="257"/>
      <c r="C26" s="45" t="s">
        <v>195</v>
      </c>
      <c r="D26" s="46"/>
      <c r="E26" s="71">
        <v>-19669</v>
      </c>
      <c r="F26" s="140">
        <v>-19609</v>
      </c>
      <c r="G26" s="71">
        <v>-348</v>
      </c>
      <c r="H26" s="140">
        <v>-344</v>
      </c>
      <c r="I26" s="159"/>
      <c r="J26" s="140"/>
      <c r="K26" s="71"/>
      <c r="L26" s="140"/>
      <c r="M26" s="71"/>
      <c r="N26" s="140"/>
    </row>
    <row r="27" spans="1:14" ht="18" customHeight="1">
      <c r="A27" s="257"/>
      <c r="B27" s="47" t="s">
        <v>196</v>
      </c>
      <c r="C27" s="31"/>
      <c r="D27" s="31"/>
      <c r="E27" s="246">
        <v>30091</v>
      </c>
      <c r="F27" s="140">
        <v>31163</v>
      </c>
      <c r="G27" s="73">
        <v>204</v>
      </c>
      <c r="H27" s="140">
        <v>247</v>
      </c>
      <c r="I27" s="246"/>
      <c r="J27" s="140"/>
      <c r="K27" s="73"/>
      <c r="L27" s="140"/>
      <c r="M27" s="73"/>
      <c r="N27" s="140"/>
    </row>
    <row r="28" spans="1:14" ht="18" customHeight="1">
      <c r="A28" s="255" t="s">
        <v>197</v>
      </c>
      <c r="B28" s="255" t="s">
        <v>198</v>
      </c>
      <c r="C28" s="181" t="s">
        <v>199</v>
      </c>
      <c r="D28" s="247" t="s">
        <v>41</v>
      </c>
      <c r="E28" s="156">
        <v>1387</v>
      </c>
      <c r="F28" s="157">
        <v>829</v>
      </c>
      <c r="G28" s="156">
        <v>259</v>
      </c>
      <c r="H28" s="157">
        <v>336</v>
      </c>
      <c r="I28" s="156"/>
      <c r="J28" s="157"/>
      <c r="K28" s="156"/>
      <c r="L28" s="157"/>
      <c r="M28" s="156"/>
      <c r="N28" s="157"/>
    </row>
    <row r="29" spans="1:14" ht="18" customHeight="1">
      <c r="A29" s="256"/>
      <c r="B29" s="256"/>
      <c r="C29" s="44" t="s">
        <v>200</v>
      </c>
      <c r="D29" s="248" t="s">
        <v>42</v>
      </c>
      <c r="E29" s="69">
        <v>1128</v>
      </c>
      <c r="F29" s="128">
        <v>192</v>
      </c>
      <c r="G29" s="69">
        <v>245</v>
      </c>
      <c r="H29" s="128">
        <v>296</v>
      </c>
      <c r="I29" s="69"/>
      <c r="J29" s="128"/>
      <c r="K29" s="69"/>
      <c r="L29" s="128"/>
      <c r="M29" s="69"/>
      <c r="N29" s="128"/>
    </row>
    <row r="30" spans="1:14" ht="18" customHeight="1">
      <c r="A30" s="256"/>
      <c r="B30" s="256"/>
      <c r="C30" s="44" t="s">
        <v>201</v>
      </c>
      <c r="D30" s="248" t="s">
        <v>202</v>
      </c>
      <c r="E30" s="69">
        <v>88</v>
      </c>
      <c r="F30" s="128">
        <v>95</v>
      </c>
      <c r="G30" s="70">
        <v>19</v>
      </c>
      <c r="H30" s="128">
        <v>26</v>
      </c>
      <c r="I30" s="69"/>
      <c r="J30" s="128"/>
      <c r="K30" s="69"/>
      <c r="L30" s="128"/>
      <c r="M30" s="69"/>
      <c r="N30" s="128"/>
    </row>
    <row r="31" spans="1:15" ht="18" customHeight="1">
      <c r="A31" s="256"/>
      <c r="B31" s="256"/>
      <c r="C31" s="11" t="s">
        <v>203</v>
      </c>
      <c r="D31" s="249" t="s">
        <v>204</v>
      </c>
      <c r="E31" s="73">
        <f aca="true" t="shared" si="0" ref="E31:N31">E28-E29-E30</f>
        <v>171</v>
      </c>
      <c r="F31" s="240">
        <f t="shared" si="0"/>
        <v>542</v>
      </c>
      <c r="G31" s="73">
        <f t="shared" si="0"/>
        <v>-5</v>
      </c>
      <c r="H31" s="240">
        <f t="shared" si="0"/>
        <v>14</v>
      </c>
      <c r="I31" s="73">
        <f t="shared" si="0"/>
        <v>0</v>
      </c>
      <c r="J31" s="250">
        <f t="shared" si="0"/>
        <v>0</v>
      </c>
      <c r="K31" s="73">
        <f t="shared" si="0"/>
        <v>0</v>
      </c>
      <c r="L31" s="250">
        <f t="shared" si="0"/>
        <v>0</v>
      </c>
      <c r="M31" s="73">
        <f t="shared" si="0"/>
        <v>0</v>
      </c>
      <c r="N31" s="240">
        <f t="shared" si="0"/>
        <v>0</v>
      </c>
      <c r="O31" s="7"/>
    </row>
    <row r="32" spans="1:14" ht="18" customHeight="1">
      <c r="A32" s="256"/>
      <c r="B32" s="256"/>
      <c r="C32" s="181" t="s">
        <v>205</v>
      </c>
      <c r="D32" s="247" t="s">
        <v>206</v>
      </c>
      <c r="E32" s="156">
        <v>2</v>
      </c>
      <c r="F32" s="157">
        <v>15</v>
      </c>
      <c r="G32" s="156">
        <v>1</v>
      </c>
      <c r="H32" s="157">
        <v>1</v>
      </c>
      <c r="I32" s="156"/>
      <c r="J32" s="157"/>
      <c r="K32" s="156"/>
      <c r="L32" s="157"/>
      <c r="M32" s="156"/>
      <c r="N32" s="157"/>
    </row>
    <row r="33" spans="1:14" ht="18" customHeight="1">
      <c r="A33" s="256"/>
      <c r="B33" s="256"/>
      <c r="C33" s="44" t="s">
        <v>207</v>
      </c>
      <c r="D33" s="248" t="s">
        <v>208</v>
      </c>
      <c r="E33" s="69">
        <v>233</v>
      </c>
      <c r="F33" s="128">
        <v>237</v>
      </c>
      <c r="G33" s="69">
        <v>0</v>
      </c>
      <c r="H33" s="128">
        <v>5</v>
      </c>
      <c r="I33" s="69"/>
      <c r="J33" s="128"/>
      <c r="K33" s="69"/>
      <c r="L33" s="128"/>
      <c r="M33" s="69"/>
      <c r="N33" s="128"/>
    </row>
    <row r="34" spans="1:14" ht="18" customHeight="1">
      <c r="A34" s="256"/>
      <c r="B34" s="257"/>
      <c r="C34" s="11" t="s">
        <v>209</v>
      </c>
      <c r="D34" s="249" t="s">
        <v>210</v>
      </c>
      <c r="E34" s="73">
        <f aca="true" t="shared" si="1" ref="E34:N34">E31+E32-E33</f>
        <v>-60</v>
      </c>
      <c r="F34" s="140">
        <f t="shared" si="1"/>
        <v>320</v>
      </c>
      <c r="G34" s="73">
        <f t="shared" si="1"/>
        <v>-4</v>
      </c>
      <c r="H34" s="140">
        <f t="shared" si="1"/>
        <v>10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6"/>
      <c r="B35" s="255" t="s">
        <v>211</v>
      </c>
      <c r="C35" s="181" t="s">
        <v>212</v>
      </c>
      <c r="D35" s="247" t="s">
        <v>213</v>
      </c>
      <c r="E35" s="156">
        <v>0</v>
      </c>
      <c r="F35" s="157">
        <v>0</v>
      </c>
      <c r="G35" s="156">
        <v>0</v>
      </c>
      <c r="H35" s="157">
        <v>1</v>
      </c>
      <c r="I35" s="156"/>
      <c r="J35" s="157"/>
      <c r="K35" s="156"/>
      <c r="L35" s="157"/>
      <c r="M35" s="156"/>
      <c r="N35" s="157"/>
    </row>
    <row r="36" spans="1:14" ht="18" customHeight="1">
      <c r="A36" s="256"/>
      <c r="B36" s="256"/>
      <c r="C36" s="44" t="s">
        <v>214</v>
      </c>
      <c r="D36" s="248" t="s">
        <v>215</v>
      </c>
      <c r="E36" s="69">
        <v>0</v>
      </c>
      <c r="F36" s="128">
        <v>8</v>
      </c>
      <c r="G36" s="69">
        <v>0</v>
      </c>
      <c r="H36" s="128">
        <v>0</v>
      </c>
      <c r="I36" s="69"/>
      <c r="J36" s="128"/>
      <c r="K36" s="69"/>
      <c r="L36" s="128"/>
      <c r="M36" s="69"/>
      <c r="N36" s="128"/>
    </row>
    <row r="37" spans="1:14" ht="18" customHeight="1">
      <c r="A37" s="256"/>
      <c r="B37" s="256"/>
      <c r="C37" s="44" t="s">
        <v>216</v>
      </c>
      <c r="D37" s="248" t="s">
        <v>217</v>
      </c>
      <c r="E37" s="69">
        <f aca="true" t="shared" si="2" ref="E37:N37">E34+E35-E36</f>
        <v>-60</v>
      </c>
      <c r="F37" s="128">
        <f t="shared" si="2"/>
        <v>312</v>
      </c>
      <c r="G37" s="69">
        <f t="shared" si="2"/>
        <v>-4</v>
      </c>
      <c r="H37" s="128">
        <f t="shared" si="2"/>
        <v>11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6"/>
      <c r="B38" s="256"/>
      <c r="C38" s="44" t="s">
        <v>218</v>
      </c>
      <c r="D38" s="248" t="s">
        <v>219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56"/>
      <c r="B39" s="256"/>
      <c r="C39" s="44" t="s">
        <v>220</v>
      </c>
      <c r="D39" s="248" t="s">
        <v>221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56"/>
      <c r="B40" s="256"/>
      <c r="C40" s="44" t="s">
        <v>222</v>
      </c>
      <c r="D40" s="248" t="s">
        <v>223</v>
      </c>
      <c r="E40" s="69">
        <v>0</v>
      </c>
      <c r="F40" s="128">
        <v>0</v>
      </c>
      <c r="G40" s="69">
        <v>0</v>
      </c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56"/>
      <c r="B41" s="256"/>
      <c r="C41" s="193" t="s">
        <v>224</v>
      </c>
      <c r="D41" s="248" t="s">
        <v>225</v>
      </c>
      <c r="E41" s="69">
        <f aca="true" t="shared" si="3" ref="E41:N41">E34+E35-E36-E40</f>
        <v>-60</v>
      </c>
      <c r="F41" s="128">
        <f t="shared" si="3"/>
        <v>312</v>
      </c>
      <c r="G41" s="69">
        <f t="shared" si="3"/>
        <v>-4</v>
      </c>
      <c r="H41" s="128">
        <f t="shared" si="3"/>
        <v>11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6"/>
      <c r="B42" s="256"/>
      <c r="C42" s="298" t="s">
        <v>226</v>
      </c>
      <c r="D42" s="299"/>
      <c r="E42" s="70">
        <f aca="true" t="shared" si="4" ref="E42:N42">E37+E38-E39-E40</f>
        <v>-60</v>
      </c>
      <c r="F42" s="116">
        <f t="shared" si="4"/>
        <v>312</v>
      </c>
      <c r="G42" s="70">
        <f t="shared" si="4"/>
        <v>-4</v>
      </c>
      <c r="H42" s="116">
        <f t="shared" si="4"/>
        <v>11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6"/>
      <c r="B43" s="256"/>
      <c r="C43" s="44" t="s">
        <v>227</v>
      </c>
      <c r="D43" s="248" t="s">
        <v>228</v>
      </c>
      <c r="E43" s="69">
        <v>0</v>
      </c>
      <c r="F43" s="128">
        <v>0</v>
      </c>
      <c r="G43" s="306">
        <v>0</v>
      </c>
      <c r="H43" s="128">
        <v>0</v>
      </c>
      <c r="I43" s="69"/>
      <c r="J43" s="128"/>
      <c r="K43" s="69"/>
      <c r="L43" s="128"/>
      <c r="M43" s="69"/>
      <c r="N43" s="128"/>
    </row>
    <row r="44" spans="1:14" ht="18" customHeight="1">
      <c r="A44" s="257"/>
      <c r="B44" s="257"/>
      <c r="C44" s="11" t="s">
        <v>229</v>
      </c>
      <c r="D44" s="98" t="s">
        <v>230</v>
      </c>
      <c r="E44" s="73">
        <f aca="true" t="shared" si="5" ref="E44:N44">E41+E43</f>
        <v>-60</v>
      </c>
      <c r="F44" s="140">
        <f t="shared" si="5"/>
        <v>312</v>
      </c>
      <c r="G44" s="73">
        <f t="shared" si="5"/>
        <v>-4</v>
      </c>
      <c r="H44" s="140">
        <f t="shared" si="5"/>
        <v>11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Wakayama Prefecture</cp:lastModifiedBy>
  <cp:lastPrinted>2016-08-18T06:59:48Z</cp:lastPrinted>
  <dcterms:created xsi:type="dcterms:W3CDTF">1999-07-06T05:17:05Z</dcterms:created>
  <dcterms:modified xsi:type="dcterms:W3CDTF">2016-08-18T06:59:57Z</dcterms:modified>
  <cp:category/>
  <cp:version/>
  <cp:contentType/>
  <cp:contentStatus/>
</cp:coreProperties>
</file>