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4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<sst xmlns="http://schemas.openxmlformats.org/spreadsheetml/2006/main" count="447" uniqueCount="269">
  <si>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</si>
  <si>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</si>
  <si>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</si>
  <si>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</si>
  <si>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</si>
  <si>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</si>
  <si>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</si>
  <si>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</si>
  <si>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</si>
  <si>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</si>
  <si>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</si>
  <si>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</si>
  <si>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</si>
  <si>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</si>
  <si>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</si>
  <si>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</si>
  <si>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</si>
  <si>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</si>
  <si>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</si>
  <si>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</si>
  <si>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</si>
  <si>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</si>
  <si>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</si>
  <si>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</si>
  <si>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</si>
  <si>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</si>
  <si>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</si>
  <si>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</si>
  <si>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</si>
  <si>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</si>
  <si>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</si>
  <si>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</si>
  <si>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</si>
  <si>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</si>
  <si>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</si>
  <si>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</si>
  <si>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</si>
  <si>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</si>
  <si>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</si>
  <si>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</si>
  <si>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</si>
  <si>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</si>
  <si>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</si>
  <si>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</si>
  <si>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</si>
  <si>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</si>
  <si>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</si>
  <si>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</si>
  <si>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</si>
  <si>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</si>
  <si>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</si>
  <si>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</si>
  <si>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</si>
  <si>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</si>
  <si>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</si>
  <si>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</si>
  <si>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</si>
  <si>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</si>
  <si>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</si>
  <si>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</si>
  <si>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</si>
  <si>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</si>
  <si>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</si>
  <si>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</si>
  <si>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</si>
  <si>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</si>
  <si>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</si>
  <si>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</si>
  <si>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</si>
  <si>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</si>
  <si>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</si>
  <si>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</si>
  <si>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</si>
  <si>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</si>
  <si>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</si>
  <si>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</si>
  <si>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</si>
  <si>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</si>
  <si>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</si>
  <si>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</si>
  <si>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</si>
  <si>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</si>
  <si>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</si>
  <si>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</si>
  <si>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</si>
  <si>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</si>
  <si>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</si>
  <si>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</si>
  <si>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</si>
  <si>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</si>
  <si>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</si>
  <si>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</si>
  <si>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</si>
  <si>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</si>
  <si>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</si>
  <si>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</si>
  <si>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</si>
  <si>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</si>
  <si>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</si>
  <si>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</si>
  <si>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</si>
  <si>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</si>
  <si>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</si>
  <si>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</si>
  <si>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</si>
  <si>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</si>
  <si>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</si>
  <si>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</si>
  <si>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</si>
  <si>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</si>
  <si>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</si>
  <si>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</si>
  <si>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</si>
  <si>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</si>
  <si>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</si>
  <si>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</si>
  <si>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</si>
  <si>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</si>
  <si>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</si>
  <si>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</si>
  <si>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</si>
  <si>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</si>
  <si>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</si>
  <si>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</si>
  <si>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</si>
  <si>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</si>
  <si>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</si>
  <si>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</si>
  <si>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</si>
  <si>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</si>
  <si>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</si>
  <si>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</si>
  <si>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</si>
  <si>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</si>
  <si>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</si>
  <si>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</si>
  <si>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</si>
  <si>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</si>
  <si>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</si>
  <si>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</si>
  <si>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</si>
  <si>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</si>
  <si>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</si>
  <si>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</si>
  <si>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</si>
  <si>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</si>
  <si>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</si>
  <si>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</si>
  <si>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</si>
  <si>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</si>
  <si>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</si>
  <si>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</si>
  <si>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</si>
  <si>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</si>
  <si>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</si>
  <si>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</si>
  <si>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</si>
  <si>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</si>
  <si>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</si>
  <si>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</si>
  <si>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</si>
  <si>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</si>
  <si>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</si>
  <si>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</si>
  <si>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</si>
  <si>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</si>
  <si>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</si>
  <si>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</si>
  <si>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</si>
  <si>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</si>
  <si>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</si>
  <si>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</si>
  <si>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</si>
  <si>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</si>
  <si>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</si>
  <si>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</si>
  <si>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</si>
  <si>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</si>
  <si>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</si>
  <si>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</si>
  <si>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</si>
  <si>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</si>
  <si>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</si>
  <si>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</si>
  <si>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</si>
  <si>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</si>
  <si>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</si>
  <si>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</si>
  <si>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</si>
  <si>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</si>
  <si>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</si>
  <si>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</si>
  <si>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</si>
  <si>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</si>
  <si>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</si>
  <si>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</si>
  <si>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</si>
  <si>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</si>
  <si>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</si>
  <si>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</si>
  <si>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</si>
  <si>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</si>
  <si>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</si>
  <si>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</si>
  <si>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</si>
  <si>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</si>
  <si>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</si>
  <si>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</si>
  <si>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</si>
  <si>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</si>
  <si>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</si>
  <si>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</si>
  <si>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</si>
  <si>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</si>
  <si>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</si>
  <si>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</si>
  <si>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</si>
  <si>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</si>
  <si>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</si>
  <si>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</si>
  <si>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</si>
  <si>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</si>
  <si>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</si>
  <si>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</si>
  <si>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</si>
  <si>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</si>
  <si>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</si>
  <si>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</si>
  <si>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</si>
  <si>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</si>
  <si>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</si>
  <si>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</si>
  <si>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</si>
  <si>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</si>
  <si>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</si>
  <si>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</si>
  <si>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</si>
  <si>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</si>
  <si>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</si>
  <si>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</si>
  <si>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</si>
  <si>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</si>
  <si>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</si>
  <si>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</si>
  <si>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</si>
  <si>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</si>
  <si>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</si>
  <si>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</si>
  <si>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福井県</t>
  </si>
  <si>
    <t>福井県</t>
  </si>
  <si>
    <t>福井県</t>
  </si>
  <si>
    <t>-</t>
  </si>
  <si>
    <t>病院事業</t>
  </si>
  <si>
    <t>臨海工業用地等造成事業</t>
  </si>
  <si>
    <t>工業用水道事業</t>
  </si>
  <si>
    <t>水道用水供給事業</t>
  </si>
  <si>
    <t>臨海下水道事業</t>
  </si>
  <si>
    <t>駐車場事業</t>
  </si>
  <si>
    <t>港湾整備事業</t>
  </si>
  <si>
    <t>下水道事業</t>
  </si>
  <si>
    <t>福井道路公社</t>
  </si>
  <si>
    <t>病院事業</t>
  </si>
  <si>
    <t>臨海工業用地等造成事業</t>
  </si>
  <si>
    <t>工業用水道事業</t>
  </si>
  <si>
    <t>水道水供給事業</t>
  </si>
  <si>
    <t>臨海下水道事業</t>
  </si>
  <si>
    <t>駐車場事業</t>
  </si>
  <si>
    <t>港湾整備事業</t>
  </si>
  <si>
    <t>下水道事業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</si>
</sst>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41" xfId="48" applyNumberFormat="1" applyFont="1" applyBorder="1" applyAlignment="1">
      <alignment vertical="center"/>
    </xf>
    <xf numFmtId="41" fontId="52" fillId="0" borderId="60" xfId="0" applyNumberFormat="1" applyFont="1" applyBorder="1" applyAlignment="1">
      <alignment horizontal="center" vertical="center"/>
    </xf>
    <xf numFmtId="217" fontId="52" fillId="0" borderId="61" xfId="48" applyNumberFormat="1" applyFont="1" applyFill="1" applyBorder="1" applyAlignment="1">
      <alignment horizontal="right" vertical="center"/>
    </xf>
    <xf numFmtId="217" fontId="52" fillId="0" borderId="62" xfId="48" applyNumberFormat="1" applyFont="1" applyBorder="1" applyAlignment="1">
      <alignment horizontal="right" vertical="center"/>
    </xf>
    <xf numFmtId="217" fontId="52" fillId="0" borderId="63" xfId="48" applyNumberFormat="1" applyFont="1" applyBorder="1" applyAlignment="1">
      <alignment horizontal="right" vertical="center"/>
    </xf>
    <xf numFmtId="217" fontId="52" fillId="0" borderId="64" xfId="48" applyNumberFormat="1" applyFont="1" applyBorder="1" applyAlignment="1">
      <alignment horizontal="right" vertical="center"/>
    </xf>
    <xf numFmtId="217" fontId="52" fillId="0" borderId="60" xfId="48" applyNumberFormat="1" applyFont="1" applyBorder="1" applyAlignment="1">
      <alignment horizontal="right" vertical="center"/>
    </xf>
    <xf numFmtId="217" fontId="52" fillId="0" borderId="62" xfId="0" applyNumberFormat="1" applyFont="1" applyBorder="1" applyAlignment="1">
      <alignment vertical="center"/>
    </xf>
    <xf numFmtId="225" fontId="52" fillId="0" borderId="62" xfId="0" applyNumberFormat="1" applyFont="1" applyBorder="1" applyAlignment="1">
      <alignment vertical="center"/>
    </xf>
    <xf numFmtId="217" fontId="52" fillId="0" borderId="61" xfId="48" applyNumberFormat="1" applyFont="1" applyBorder="1" applyAlignment="1">
      <alignment vertical="center"/>
    </xf>
    <xf numFmtId="226" fontId="52" fillId="0" borderId="62" xfId="48" applyNumberFormat="1" applyFont="1" applyBorder="1" applyAlignment="1">
      <alignment vertical="center"/>
    </xf>
    <xf numFmtId="218" fontId="52" fillId="0" borderId="62" xfId="48" applyNumberFormat="1" applyFont="1" applyBorder="1" applyAlignment="1">
      <alignment vertical="center"/>
    </xf>
    <xf numFmtId="218" fontId="52" fillId="0" borderId="64" xfId="48" applyNumberFormat="1" applyFont="1" applyBorder="1" applyAlignment="1">
      <alignment vertical="center"/>
    </xf>
    <xf numFmtId="218" fontId="52" fillId="0" borderId="64" xfId="48" applyNumberFormat="1" applyFont="1" applyFill="1" applyBorder="1" applyAlignment="1">
      <alignment vertical="center"/>
    </xf>
    <xf numFmtId="218" fontId="52" fillId="0" borderId="60" xfId="48" applyNumberFormat="1" applyFont="1" applyBorder="1" applyAlignment="1">
      <alignment horizontal="right" vertical="center"/>
    </xf>
    <xf numFmtId="218" fontId="52" fillId="0" borderId="62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7" sqref="F2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120712</v>
      </c>
      <c r="G9" s="75">
        <f>F9/$F$27*100</f>
        <v>25.79580811707184</v>
      </c>
      <c r="H9" s="66">
        <v>112860</v>
      </c>
      <c r="I9" s="80">
        <f>(F9/H9-1)*100</f>
        <v>6.9572922204501175</v>
      </c>
      <c r="K9" s="108"/>
    </row>
    <row r="10" spans="1:9" ht="18" customHeight="1">
      <c r="A10" s="262"/>
      <c r="B10" s="262"/>
      <c r="C10" s="7"/>
      <c r="D10" s="52" t="s">
        <v>23</v>
      </c>
      <c r="E10" s="53"/>
      <c r="F10" s="67">
        <v>32197</v>
      </c>
      <c r="G10" s="76">
        <f aca="true" t="shared" si="0" ref="G10:G27">F10/$F$27*100</f>
        <v>6.880406537422641</v>
      </c>
      <c r="H10" s="68">
        <v>32258</v>
      </c>
      <c r="I10" s="81">
        <f aca="true" t="shared" si="1" ref="I10:I27">(F10/H10-1)*100</f>
        <v>-0.1891003782007572</v>
      </c>
    </row>
    <row r="11" spans="1:9" ht="18" customHeight="1">
      <c r="A11" s="262"/>
      <c r="B11" s="262"/>
      <c r="C11" s="7"/>
      <c r="D11" s="16"/>
      <c r="E11" s="23" t="s">
        <v>24</v>
      </c>
      <c r="F11" s="69">
        <v>24623</v>
      </c>
      <c r="G11" s="77">
        <f t="shared" si="0"/>
        <v>5.261864464731426</v>
      </c>
      <c r="H11" s="70">
        <v>24423</v>
      </c>
      <c r="I11" s="82">
        <f t="shared" si="1"/>
        <v>0.8189002170085669</v>
      </c>
    </row>
    <row r="12" spans="1:9" ht="18" customHeight="1">
      <c r="A12" s="262"/>
      <c r="B12" s="262"/>
      <c r="C12" s="7"/>
      <c r="D12" s="16"/>
      <c r="E12" s="23" t="s">
        <v>25</v>
      </c>
      <c r="F12" s="69">
        <v>2838</v>
      </c>
      <c r="G12" s="77">
        <f t="shared" si="0"/>
        <v>0.6064724587137142</v>
      </c>
      <c r="H12" s="70">
        <v>2942</v>
      </c>
      <c r="I12" s="82">
        <f t="shared" si="1"/>
        <v>-3.5350101971447945</v>
      </c>
    </row>
    <row r="13" spans="1:9" ht="18" customHeight="1">
      <c r="A13" s="262"/>
      <c r="B13" s="262"/>
      <c r="C13" s="7"/>
      <c r="D13" s="33"/>
      <c r="E13" s="23" t="s">
        <v>26</v>
      </c>
      <c r="F13" s="69">
        <v>377</v>
      </c>
      <c r="G13" s="77">
        <f t="shared" si="0"/>
        <v>0.0805638185113003</v>
      </c>
      <c r="H13" s="70">
        <v>474</v>
      </c>
      <c r="I13" s="82">
        <f t="shared" si="1"/>
        <v>-20.46413502109705</v>
      </c>
    </row>
    <row r="14" spans="1:9" ht="18" customHeight="1">
      <c r="A14" s="262"/>
      <c r="B14" s="262"/>
      <c r="C14" s="7"/>
      <c r="D14" s="61" t="s">
        <v>27</v>
      </c>
      <c r="E14" s="51"/>
      <c r="F14" s="65">
        <v>26403</v>
      </c>
      <c r="G14" s="75">
        <f t="shared" si="0"/>
        <v>5.642245358498307</v>
      </c>
      <c r="H14" s="66">
        <v>23032</v>
      </c>
      <c r="I14" s="83">
        <f t="shared" si="1"/>
        <v>14.636158388329278</v>
      </c>
    </row>
    <row r="15" spans="1:9" ht="18" customHeight="1">
      <c r="A15" s="262"/>
      <c r="B15" s="262"/>
      <c r="C15" s="7"/>
      <c r="D15" s="16"/>
      <c r="E15" s="23" t="s">
        <v>28</v>
      </c>
      <c r="F15" s="69">
        <v>866</v>
      </c>
      <c r="G15" s="77">
        <f t="shared" si="0"/>
        <v>0.18506171573152802</v>
      </c>
      <c r="H15" s="70">
        <v>767</v>
      </c>
      <c r="I15" s="82">
        <f t="shared" si="1"/>
        <v>12.907431551499338</v>
      </c>
    </row>
    <row r="16" spans="1:11" ht="18" customHeight="1">
      <c r="A16" s="262"/>
      <c r="B16" s="262"/>
      <c r="C16" s="7"/>
      <c r="D16" s="16"/>
      <c r="E16" s="29" t="s">
        <v>29</v>
      </c>
      <c r="F16" s="67">
        <v>25537</v>
      </c>
      <c r="G16" s="76">
        <f t="shared" si="0"/>
        <v>5.45718364276678</v>
      </c>
      <c r="H16" s="68">
        <v>22265</v>
      </c>
      <c r="I16" s="81">
        <f t="shared" si="1"/>
        <v>14.695710756793169</v>
      </c>
      <c r="K16" s="109"/>
    </row>
    <row r="17" spans="1:9" ht="18" customHeight="1">
      <c r="A17" s="262"/>
      <c r="B17" s="262"/>
      <c r="C17" s="7"/>
      <c r="D17" s="264" t="s">
        <v>30</v>
      </c>
      <c r="E17" s="265"/>
      <c r="F17" s="67">
        <v>31691</v>
      </c>
      <c r="G17" s="76">
        <f t="shared" si="0"/>
        <v>6.772275788969809</v>
      </c>
      <c r="H17" s="68">
        <v>28655</v>
      </c>
      <c r="I17" s="81">
        <f t="shared" si="1"/>
        <v>10.595009596928984</v>
      </c>
    </row>
    <row r="18" spans="1:9" ht="18" customHeight="1">
      <c r="A18" s="262"/>
      <c r="B18" s="262"/>
      <c r="C18" s="7"/>
      <c r="D18" s="266" t="s">
        <v>94</v>
      </c>
      <c r="E18" s="267"/>
      <c r="F18" s="69">
        <v>1458</v>
      </c>
      <c r="G18" s="77">
        <f t="shared" si="0"/>
        <v>0.3115704174787158</v>
      </c>
      <c r="H18" s="70">
        <v>1287</v>
      </c>
      <c r="I18" s="82">
        <f t="shared" si="1"/>
        <v>13.286713286713292</v>
      </c>
    </row>
    <row r="19" spans="1:26" ht="18" customHeight="1">
      <c r="A19" s="262"/>
      <c r="B19" s="262"/>
      <c r="C19" s="10"/>
      <c r="D19" s="266" t="s">
        <v>95</v>
      </c>
      <c r="E19" s="267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62"/>
      <c r="B20" s="262"/>
      <c r="C20" s="44" t="s">
        <v>5</v>
      </c>
      <c r="D20" s="43"/>
      <c r="E20" s="43"/>
      <c r="F20" s="69">
        <v>13788</v>
      </c>
      <c r="G20" s="77">
        <f t="shared" si="0"/>
        <v>2.946456046774028</v>
      </c>
      <c r="H20" s="70">
        <v>15654</v>
      </c>
      <c r="I20" s="82">
        <f t="shared" si="1"/>
        <v>-11.92027596780376</v>
      </c>
    </row>
    <row r="21" spans="1:9" ht="18" customHeight="1">
      <c r="A21" s="262"/>
      <c r="B21" s="262"/>
      <c r="C21" s="44" t="s">
        <v>6</v>
      </c>
      <c r="D21" s="43"/>
      <c r="E21" s="43"/>
      <c r="F21" s="69">
        <v>130721</v>
      </c>
      <c r="G21" s="77">
        <f t="shared" si="0"/>
        <v>27.934702704550894</v>
      </c>
      <c r="H21" s="70">
        <v>133600</v>
      </c>
      <c r="I21" s="82">
        <f t="shared" si="1"/>
        <v>-2.1549401197604845</v>
      </c>
    </row>
    <row r="22" spans="1:9" ht="18" customHeight="1">
      <c r="A22" s="262"/>
      <c r="B22" s="262"/>
      <c r="C22" s="44" t="s">
        <v>31</v>
      </c>
      <c r="D22" s="43"/>
      <c r="E22" s="43"/>
      <c r="F22" s="69">
        <v>5602</v>
      </c>
      <c r="G22" s="77">
        <f t="shared" si="0"/>
        <v>1.19713132970903</v>
      </c>
      <c r="H22" s="70">
        <v>5098</v>
      </c>
      <c r="I22" s="82">
        <f t="shared" si="1"/>
        <v>9.886229894076104</v>
      </c>
    </row>
    <row r="23" spans="1:9" ht="18" customHeight="1">
      <c r="A23" s="262"/>
      <c r="B23" s="262"/>
      <c r="C23" s="44" t="s">
        <v>7</v>
      </c>
      <c r="D23" s="43"/>
      <c r="E23" s="43"/>
      <c r="F23" s="69">
        <v>71649</v>
      </c>
      <c r="G23" s="77">
        <f t="shared" si="0"/>
        <v>15.311185762642324</v>
      </c>
      <c r="H23" s="70">
        <v>72466</v>
      </c>
      <c r="I23" s="82">
        <f t="shared" si="1"/>
        <v>-1.127425275301519</v>
      </c>
    </row>
    <row r="24" spans="1:9" ht="18" customHeight="1">
      <c r="A24" s="262"/>
      <c r="B24" s="262"/>
      <c r="C24" s="44" t="s">
        <v>32</v>
      </c>
      <c r="D24" s="43"/>
      <c r="E24" s="43"/>
      <c r="F24" s="69">
        <v>951</v>
      </c>
      <c r="G24" s="77">
        <f t="shared" si="0"/>
        <v>0.20322597189455327</v>
      </c>
      <c r="H24" s="70">
        <v>909</v>
      </c>
      <c r="I24" s="82">
        <f t="shared" si="1"/>
        <v>4.62046204620461</v>
      </c>
    </row>
    <row r="25" spans="1:9" ht="18" customHeight="1">
      <c r="A25" s="262"/>
      <c r="B25" s="262"/>
      <c r="C25" s="44" t="s">
        <v>8</v>
      </c>
      <c r="D25" s="43"/>
      <c r="E25" s="43"/>
      <c r="F25" s="69">
        <v>57620</v>
      </c>
      <c r="G25" s="77">
        <f t="shared" si="0"/>
        <v>12.313228707217833</v>
      </c>
      <c r="H25" s="70">
        <v>59032</v>
      </c>
      <c r="I25" s="82">
        <f t="shared" si="1"/>
        <v>-2.3919230248001133</v>
      </c>
    </row>
    <row r="26" spans="1:9" ht="18" customHeight="1">
      <c r="A26" s="262"/>
      <c r="B26" s="262"/>
      <c r="C26" s="45" t="s">
        <v>9</v>
      </c>
      <c r="D26" s="46"/>
      <c r="E26" s="46"/>
      <c r="F26" s="71">
        <v>66909</v>
      </c>
      <c r="G26" s="78">
        <f t="shared" si="0"/>
        <v>14.298261360139502</v>
      </c>
      <c r="H26" s="72">
        <v>67156</v>
      </c>
      <c r="I26" s="84">
        <f t="shared" si="1"/>
        <v>-0.3678003454642975</v>
      </c>
    </row>
    <row r="27" spans="1:9" ht="18" customHeight="1">
      <c r="A27" s="262"/>
      <c r="B27" s="263"/>
      <c r="C27" s="47" t="s">
        <v>10</v>
      </c>
      <c r="D27" s="31"/>
      <c r="E27" s="31"/>
      <c r="F27" s="73">
        <f>SUM(F9,F20:F26)</f>
        <v>467952</v>
      </c>
      <c r="G27" s="79">
        <f t="shared" si="0"/>
        <v>100</v>
      </c>
      <c r="H27" s="73">
        <f>SUM(H9,H20:H26)</f>
        <v>466775</v>
      </c>
      <c r="I27" s="85">
        <f t="shared" si="1"/>
        <v>0.25215574955814724</v>
      </c>
    </row>
    <row r="28" spans="1:9" ht="18" customHeight="1">
      <c r="A28" s="262"/>
      <c r="B28" s="261" t="s">
        <v>89</v>
      </c>
      <c r="C28" s="55" t="s">
        <v>11</v>
      </c>
      <c r="D28" s="56"/>
      <c r="E28" s="56"/>
      <c r="F28" s="65">
        <v>206913</v>
      </c>
      <c r="G28" s="75">
        <f>F28/$F$45*100</f>
        <v>44.216714534824085</v>
      </c>
      <c r="H28" s="65">
        <v>214184</v>
      </c>
      <c r="I28" s="86">
        <f>(F28/H28-1)*100</f>
        <v>-3.394744705486874</v>
      </c>
    </row>
    <row r="29" spans="1:9" ht="18" customHeight="1">
      <c r="A29" s="262"/>
      <c r="B29" s="262"/>
      <c r="C29" s="7"/>
      <c r="D29" s="30" t="s">
        <v>12</v>
      </c>
      <c r="E29" s="43"/>
      <c r="F29" s="69">
        <v>116803</v>
      </c>
      <c r="G29" s="77">
        <f aca="true" t="shared" si="2" ref="G29:G45">F29/$F$45*100</f>
        <v>24.960466030704005</v>
      </c>
      <c r="H29" s="69">
        <v>117721</v>
      </c>
      <c r="I29" s="87">
        <f aca="true" t="shared" si="3" ref="I29:I45">(F29/H29-1)*100</f>
        <v>-0.7798098894844618</v>
      </c>
    </row>
    <row r="30" spans="1:9" ht="18" customHeight="1">
      <c r="A30" s="262"/>
      <c r="B30" s="262"/>
      <c r="C30" s="7"/>
      <c r="D30" s="30" t="s">
        <v>33</v>
      </c>
      <c r="E30" s="43"/>
      <c r="F30" s="69">
        <v>9681</v>
      </c>
      <c r="G30" s="77">
        <f t="shared" si="2"/>
        <v>2.0688019284029133</v>
      </c>
      <c r="H30" s="69">
        <v>9434</v>
      </c>
      <c r="I30" s="87">
        <f t="shared" si="3"/>
        <v>2.6181895272418876</v>
      </c>
    </row>
    <row r="31" spans="1:9" ht="18" customHeight="1">
      <c r="A31" s="262"/>
      <c r="B31" s="262"/>
      <c r="C31" s="19"/>
      <c r="D31" s="30" t="s">
        <v>13</v>
      </c>
      <c r="E31" s="43"/>
      <c r="F31" s="69">
        <v>80429</v>
      </c>
      <c r="G31" s="77">
        <f t="shared" si="2"/>
        <v>17.187446575717168</v>
      </c>
      <c r="H31" s="69">
        <v>87029</v>
      </c>
      <c r="I31" s="87">
        <f t="shared" si="3"/>
        <v>-7.583679003550536</v>
      </c>
    </row>
    <row r="32" spans="1:9" ht="18" customHeight="1">
      <c r="A32" s="262"/>
      <c r="B32" s="262"/>
      <c r="C32" s="50" t="s">
        <v>14</v>
      </c>
      <c r="D32" s="51"/>
      <c r="E32" s="51"/>
      <c r="F32" s="65">
        <v>156262</v>
      </c>
      <c r="G32" s="75">
        <f t="shared" si="2"/>
        <v>33.39274113584299</v>
      </c>
      <c r="H32" s="65">
        <v>150215</v>
      </c>
      <c r="I32" s="86">
        <f t="shared" si="3"/>
        <v>4.025563359185158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24597</v>
      </c>
      <c r="G33" s="77">
        <f t="shared" si="2"/>
        <v>5.256308339316853</v>
      </c>
      <c r="H33" s="69">
        <v>22403</v>
      </c>
      <c r="I33" s="87">
        <f t="shared" si="3"/>
        <v>9.793331250278992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3934</v>
      </c>
      <c r="G34" s="77">
        <f t="shared" si="2"/>
        <v>0.8406845146510753</v>
      </c>
      <c r="H34" s="69">
        <v>3729</v>
      </c>
      <c r="I34" s="87">
        <f t="shared" si="3"/>
        <v>5.497452400107261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90845</v>
      </c>
      <c r="G35" s="77">
        <f t="shared" si="2"/>
        <v>19.41331589564742</v>
      </c>
      <c r="H35" s="69">
        <v>81987</v>
      </c>
      <c r="I35" s="87">
        <f t="shared" si="3"/>
        <v>10.804151877736711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2122</v>
      </c>
      <c r="G36" s="77">
        <f t="shared" si="2"/>
        <v>0.4534653126816426</v>
      </c>
      <c r="H36" s="69">
        <v>2097</v>
      </c>
      <c r="I36" s="87">
        <f t="shared" si="3"/>
        <v>1.1921793037672934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5258</v>
      </c>
      <c r="G37" s="77">
        <f t="shared" si="2"/>
        <v>1.12361951653161</v>
      </c>
      <c r="H37" s="69">
        <v>5391</v>
      </c>
      <c r="I37" s="87">
        <f t="shared" si="3"/>
        <v>-2.46707475422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28806</v>
      </c>
      <c r="G38" s="77">
        <f t="shared" si="2"/>
        <v>6.155759565083598</v>
      </c>
      <c r="H38" s="69">
        <v>33908</v>
      </c>
      <c r="I38" s="87">
        <f t="shared" si="3"/>
        <v>-15.04659667335142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104777</v>
      </c>
      <c r="G39" s="75">
        <f t="shared" si="2"/>
        <v>22.390544329332922</v>
      </c>
      <c r="H39" s="65">
        <v>102376</v>
      </c>
      <c r="I39" s="86">
        <f t="shared" si="3"/>
        <v>2.3452762366179547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101288</v>
      </c>
      <c r="G40" s="76">
        <f t="shared" si="2"/>
        <v>21.644955038123566</v>
      </c>
      <c r="H40" s="67">
        <v>98144</v>
      </c>
      <c r="I40" s="88">
        <f t="shared" si="3"/>
        <v>3.203456146071071</v>
      </c>
    </row>
    <row r="41" spans="1:9" ht="18" customHeight="1">
      <c r="A41" s="262"/>
      <c r="B41" s="262"/>
      <c r="C41" s="7"/>
      <c r="D41" s="16"/>
      <c r="E41" s="104" t="s">
        <v>92</v>
      </c>
      <c r="F41" s="69">
        <v>55694</v>
      </c>
      <c r="G41" s="77">
        <f t="shared" si="2"/>
        <v>11.901648032276816</v>
      </c>
      <c r="H41" s="69">
        <v>52627</v>
      </c>
      <c r="I41" s="89">
        <f t="shared" si="3"/>
        <v>5.827807019210662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45594</v>
      </c>
      <c r="G42" s="77">
        <f t="shared" si="2"/>
        <v>9.743307005846754</v>
      </c>
      <c r="H42" s="69">
        <v>45517</v>
      </c>
      <c r="I42" s="89">
        <f t="shared" si="3"/>
        <v>0.16916756376739173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3489</v>
      </c>
      <c r="G43" s="77">
        <f t="shared" si="2"/>
        <v>0.7455892912093548</v>
      </c>
      <c r="H43" s="69">
        <v>4252</v>
      </c>
      <c r="I43" s="89">
        <f t="shared" si="3"/>
        <v>-17.9444967074318</v>
      </c>
    </row>
    <row r="44" spans="1:9" ht="18" customHeight="1">
      <c r="A44" s="262"/>
      <c r="B44" s="262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3"/>
      <c r="B45" s="263"/>
      <c r="C45" s="11" t="s">
        <v>19</v>
      </c>
      <c r="D45" s="12"/>
      <c r="E45" s="12"/>
      <c r="F45" s="74">
        <f>SUM(F28,F32,F39)</f>
        <v>467952</v>
      </c>
      <c r="G45" s="85">
        <f t="shared" si="2"/>
        <v>100</v>
      </c>
      <c r="H45" s="74">
        <f>SUM(H28,H32,H39)</f>
        <v>466775</v>
      </c>
      <c r="I45" s="85">
        <f t="shared" si="3"/>
        <v>0.25215574955814724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2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3" sqref="F2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7" t="s">
        <v>49</v>
      </c>
      <c r="B6" s="288"/>
      <c r="C6" s="288"/>
      <c r="D6" s="288"/>
      <c r="E6" s="289"/>
      <c r="F6" s="268" t="s">
        <v>261</v>
      </c>
      <c r="G6" s="269"/>
      <c r="H6" s="268" t="s">
        <v>262</v>
      </c>
      <c r="I6" s="269"/>
      <c r="J6" s="268" t="s">
        <v>263</v>
      </c>
      <c r="K6" s="269"/>
      <c r="L6" s="268" t="s">
        <v>264</v>
      </c>
      <c r="M6" s="269"/>
      <c r="N6" s="268" t="s">
        <v>265</v>
      </c>
      <c r="O6" s="269"/>
    </row>
    <row r="7" spans="1:15" ht="15.75" customHeight="1">
      <c r="A7" s="290"/>
      <c r="B7" s="291"/>
      <c r="C7" s="291"/>
      <c r="D7" s="291"/>
      <c r="E7" s="292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38" t="s">
        <v>2</v>
      </c>
    </row>
    <row r="8" spans="1:25" ht="15.75" customHeight="1">
      <c r="A8" s="277" t="s">
        <v>83</v>
      </c>
      <c r="B8" s="55" t="s">
        <v>50</v>
      </c>
      <c r="C8" s="56"/>
      <c r="D8" s="56"/>
      <c r="E8" s="93" t="s">
        <v>41</v>
      </c>
      <c r="F8" s="111">
        <v>23636</v>
      </c>
      <c r="G8" s="112">
        <v>23512</v>
      </c>
      <c r="H8" s="111">
        <v>25</v>
      </c>
      <c r="I8" s="113">
        <v>28</v>
      </c>
      <c r="J8" s="111">
        <v>780</v>
      </c>
      <c r="K8" s="114">
        <v>778</v>
      </c>
      <c r="L8" s="111">
        <v>3678</v>
      </c>
      <c r="M8" s="113">
        <v>3710</v>
      </c>
      <c r="N8" s="111">
        <v>1057</v>
      </c>
      <c r="O8" s="114">
        <v>1034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9"/>
      <c r="B9" s="8"/>
      <c r="C9" s="30" t="s">
        <v>51</v>
      </c>
      <c r="D9" s="43"/>
      <c r="E9" s="91" t="s">
        <v>42</v>
      </c>
      <c r="F9" s="70">
        <v>23636</v>
      </c>
      <c r="G9" s="116">
        <v>23512</v>
      </c>
      <c r="H9" s="70">
        <v>25</v>
      </c>
      <c r="I9" s="117">
        <v>28</v>
      </c>
      <c r="J9" s="70">
        <v>780</v>
      </c>
      <c r="K9" s="118">
        <v>778</v>
      </c>
      <c r="L9" s="70">
        <v>3678</v>
      </c>
      <c r="M9" s="117">
        <v>3710</v>
      </c>
      <c r="N9" s="70">
        <v>1057</v>
      </c>
      <c r="O9" s="118">
        <v>1034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9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0</v>
      </c>
      <c r="M10" s="117">
        <v>0</v>
      </c>
      <c r="N10" s="70">
        <v>0</v>
      </c>
      <c r="O10" s="118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9"/>
      <c r="B11" s="50" t="s">
        <v>53</v>
      </c>
      <c r="C11" s="63"/>
      <c r="D11" s="63"/>
      <c r="E11" s="90" t="s">
        <v>44</v>
      </c>
      <c r="F11" s="121">
        <v>23763</v>
      </c>
      <c r="G11" s="122">
        <v>23519</v>
      </c>
      <c r="H11" s="121">
        <v>1</v>
      </c>
      <c r="I11" s="123">
        <v>1</v>
      </c>
      <c r="J11" s="121">
        <v>666</v>
      </c>
      <c r="K11" s="124">
        <v>654</v>
      </c>
      <c r="L11" s="121">
        <v>2993</v>
      </c>
      <c r="M11" s="123">
        <v>3069</v>
      </c>
      <c r="N11" s="121">
        <v>1027</v>
      </c>
      <c r="O11" s="124">
        <v>952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9"/>
      <c r="B12" s="7"/>
      <c r="C12" s="30" t="s">
        <v>54</v>
      </c>
      <c r="D12" s="43"/>
      <c r="E12" s="91" t="s">
        <v>45</v>
      </c>
      <c r="F12" s="70">
        <v>23396</v>
      </c>
      <c r="G12" s="116">
        <v>23152</v>
      </c>
      <c r="H12" s="121">
        <v>1</v>
      </c>
      <c r="I12" s="117">
        <v>1</v>
      </c>
      <c r="J12" s="121">
        <v>666</v>
      </c>
      <c r="K12" s="118">
        <v>654</v>
      </c>
      <c r="L12" s="70">
        <v>2993</v>
      </c>
      <c r="M12" s="117">
        <v>3069</v>
      </c>
      <c r="N12" s="70">
        <v>1027</v>
      </c>
      <c r="O12" s="118">
        <v>952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9"/>
      <c r="B13" s="8"/>
      <c r="C13" s="52" t="s">
        <v>55</v>
      </c>
      <c r="D13" s="53"/>
      <c r="E13" s="95" t="s">
        <v>46</v>
      </c>
      <c r="F13" s="67">
        <v>367</v>
      </c>
      <c r="G13" s="125">
        <v>367</v>
      </c>
      <c r="H13" s="119">
        <v>0</v>
      </c>
      <c r="I13" s="120">
        <v>0</v>
      </c>
      <c r="J13" s="119">
        <v>0</v>
      </c>
      <c r="K13" s="120">
        <v>0</v>
      </c>
      <c r="L13" s="68">
        <v>0</v>
      </c>
      <c r="M13" s="126">
        <v>0</v>
      </c>
      <c r="N13" s="68">
        <v>0</v>
      </c>
      <c r="O13" s="127">
        <v>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9"/>
      <c r="B14" s="44" t="s">
        <v>56</v>
      </c>
      <c r="C14" s="43"/>
      <c r="D14" s="43"/>
      <c r="E14" s="91" t="s">
        <v>97</v>
      </c>
      <c r="F14" s="69">
        <f aca="true" t="shared" si="0" ref="F14:O14">F9-F12</f>
        <v>240</v>
      </c>
      <c r="G14" s="128">
        <f t="shared" si="0"/>
        <v>360</v>
      </c>
      <c r="H14" s="69">
        <f t="shared" si="0"/>
        <v>24</v>
      </c>
      <c r="I14" s="128">
        <f t="shared" si="0"/>
        <v>27</v>
      </c>
      <c r="J14" s="69">
        <f t="shared" si="0"/>
        <v>114</v>
      </c>
      <c r="K14" s="128">
        <f t="shared" si="0"/>
        <v>124</v>
      </c>
      <c r="L14" s="69">
        <f t="shared" si="0"/>
        <v>685</v>
      </c>
      <c r="M14" s="128">
        <f t="shared" si="0"/>
        <v>641</v>
      </c>
      <c r="N14" s="69">
        <f t="shared" si="0"/>
        <v>30</v>
      </c>
      <c r="O14" s="128">
        <f t="shared" si="0"/>
        <v>82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9"/>
      <c r="B15" s="44" t="s">
        <v>57</v>
      </c>
      <c r="C15" s="43"/>
      <c r="D15" s="43"/>
      <c r="E15" s="91" t="s">
        <v>98</v>
      </c>
      <c r="F15" s="69">
        <f aca="true" t="shared" si="1" ref="F15:O15">F10-F13</f>
        <v>-367</v>
      </c>
      <c r="G15" s="128">
        <f t="shared" si="1"/>
        <v>-367</v>
      </c>
      <c r="H15" s="69">
        <f t="shared" si="1"/>
        <v>0</v>
      </c>
      <c r="I15" s="128">
        <f t="shared" si="1"/>
        <v>0</v>
      </c>
      <c r="J15" s="69">
        <f t="shared" si="1"/>
        <v>0</v>
      </c>
      <c r="K15" s="128">
        <f t="shared" si="1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9"/>
      <c r="B16" s="44" t="s">
        <v>58</v>
      </c>
      <c r="C16" s="43"/>
      <c r="D16" s="43"/>
      <c r="E16" s="91" t="s">
        <v>99</v>
      </c>
      <c r="F16" s="67">
        <f aca="true" t="shared" si="2" ref="F16:O16">F8-F11</f>
        <v>-127</v>
      </c>
      <c r="G16" s="125">
        <f t="shared" si="2"/>
        <v>-7</v>
      </c>
      <c r="H16" s="67">
        <f t="shared" si="2"/>
        <v>24</v>
      </c>
      <c r="I16" s="125">
        <f t="shared" si="2"/>
        <v>27</v>
      </c>
      <c r="J16" s="67">
        <f t="shared" si="2"/>
        <v>114</v>
      </c>
      <c r="K16" s="125">
        <f t="shared" si="2"/>
        <v>124</v>
      </c>
      <c r="L16" s="67">
        <f t="shared" si="2"/>
        <v>685</v>
      </c>
      <c r="M16" s="125">
        <f t="shared" si="2"/>
        <v>641</v>
      </c>
      <c r="N16" s="67">
        <f t="shared" si="2"/>
        <v>30</v>
      </c>
      <c r="O16" s="125">
        <f t="shared" si="2"/>
        <v>82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9"/>
      <c r="B17" s="44" t="s">
        <v>59</v>
      </c>
      <c r="C17" s="43"/>
      <c r="D17" s="43"/>
      <c r="E17" s="34"/>
      <c r="F17" s="260">
        <v>1120</v>
      </c>
      <c r="G17" s="128">
        <v>514</v>
      </c>
      <c r="H17" s="119">
        <v>0</v>
      </c>
      <c r="I17" s="120">
        <v>0</v>
      </c>
      <c r="J17" s="70"/>
      <c r="K17" s="118">
        <v>0</v>
      </c>
      <c r="L17" s="70">
        <v>0</v>
      </c>
      <c r="M17" s="117">
        <v>0</v>
      </c>
      <c r="N17" s="119">
        <v>0</v>
      </c>
      <c r="O17" s="129">
        <v>0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0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/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9" t="s">
        <v>84</v>
      </c>
      <c r="B19" s="50" t="s">
        <v>61</v>
      </c>
      <c r="C19" s="51"/>
      <c r="D19" s="51"/>
      <c r="E19" s="96"/>
      <c r="F19" s="65">
        <v>2999</v>
      </c>
      <c r="G19" s="135">
        <v>2800</v>
      </c>
      <c r="H19" s="66">
        <v>60</v>
      </c>
      <c r="I19" s="136">
        <v>61</v>
      </c>
      <c r="J19" s="66">
        <v>113</v>
      </c>
      <c r="K19" s="137">
        <v>155</v>
      </c>
      <c r="L19" s="66">
        <v>74</v>
      </c>
      <c r="M19" s="136">
        <v>92</v>
      </c>
      <c r="N19" s="66">
        <v>355</v>
      </c>
      <c r="O19" s="137">
        <v>173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9"/>
      <c r="B20" s="19"/>
      <c r="C20" s="30" t="s">
        <v>62</v>
      </c>
      <c r="D20" s="43"/>
      <c r="E20" s="91"/>
      <c r="F20" s="69">
        <v>1708</v>
      </c>
      <c r="G20" s="128">
        <v>977</v>
      </c>
      <c r="H20" s="70">
        <v>0</v>
      </c>
      <c r="I20" s="117">
        <v>0</v>
      </c>
      <c r="J20" s="70">
        <v>0</v>
      </c>
      <c r="K20" s="120">
        <v>0</v>
      </c>
      <c r="L20" s="70">
        <v>0</v>
      </c>
      <c r="M20" s="117">
        <v>0</v>
      </c>
      <c r="N20" s="70">
        <v>0</v>
      </c>
      <c r="O20" s="118">
        <v>0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9"/>
      <c r="B21" s="9" t="s">
        <v>63</v>
      </c>
      <c r="C21" s="63"/>
      <c r="D21" s="63"/>
      <c r="E21" s="90" t="s">
        <v>100</v>
      </c>
      <c r="F21" s="138">
        <v>2999</v>
      </c>
      <c r="G21" s="139">
        <v>2800</v>
      </c>
      <c r="H21" s="121">
        <v>60</v>
      </c>
      <c r="I21" s="123">
        <v>61</v>
      </c>
      <c r="J21" s="121">
        <v>113</v>
      </c>
      <c r="K21" s="124">
        <v>155</v>
      </c>
      <c r="L21" s="121">
        <v>74</v>
      </c>
      <c r="M21" s="123">
        <v>92</v>
      </c>
      <c r="N21" s="121">
        <v>355</v>
      </c>
      <c r="O21" s="124">
        <v>173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9"/>
      <c r="B22" s="50" t="s">
        <v>64</v>
      </c>
      <c r="C22" s="51"/>
      <c r="D22" s="51"/>
      <c r="E22" s="96" t="s">
        <v>101</v>
      </c>
      <c r="F22" s="65">
        <v>4355</v>
      </c>
      <c r="G22" s="135">
        <v>4211</v>
      </c>
      <c r="H22" s="66">
        <v>896</v>
      </c>
      <c r="I22" s="136">
        <v>462</v>
      </c>
      <c r="J22" s="66">
        <v>706</v>
      </c>
      <c r="K22" s="137">
        <v>713</v>
      </c>
      <c r="L22" s="66">
        <v>1693</v>
      </c>
      <c r="M22" s="136">
        <v>1377</v>
      </c>
      <c r="N22" s="66">
        <v>768</v>
      </c>
      <c r="O22" s="137">
        <v>661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9"/>
      <c r="B23" s="7" t="s">
        <v>65</v>
      </c>
      <c r="C23" s="52" t="s">
        <v>66</v>
      </c>
      <c r="D23" s="53"/>
      <c r="E23" s="95"/>
      <c r="F23" s="67">
        <v>2010</v>
      </c>
      <c r="G23" s="125">
        <v>1996</v>
      </c>
      <c r="H23" s="68">
        <v>0</v>
      </c>
      <c r="I23" s="126">
        <v>0</v>
      </c>
      <c r="J23" s="68">
        <v>32</v>
      </c>
      <c r="K23" s="127">
        <v>31</v>
      </c>
      <c r="L23" s="68">
        <v>675</v>
      </c>
      <c r="M23" s="126">
        <v>753</v>
      </c>
      <c r="N23" s="68">
        <v>0</v>
      </c>
      <c r="O23" s="127">
        <v>0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9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-1356</v>
      </c>
      <c r="G24" s="128">
        <f t="shared" si="3"/>
        <v>-1411</v>
      </c>
      <c r="H24" s="69">
        <f t="shared" si="3"/>
        <v>-836</v>
      </c>
      <c r="I24" s="128">
        <f t="shared" si="3"/>
        <v>-401</v>
      </c>
      <c r="J24" s="69">
        <f t="shared" si="3"/>
        <v>-593</v>
      </c>
      <c r="K24" s="128">
        <f t="shared" si="3"/>
        <v>-558</v>
      </c>
      <c r="L24" s="69">
        <f t="shared" si="3"/>
        <v>-1619</v>
      </c>
      <c r="M24" s="128">
        <f t="shared" si="3"/>
        <v>-1285</v>
      </c>
      <c r="N24" s="69">
        <f t="shared" si="3"/>
        <v>-413</v>
      </c>
      <c r="O24" s="128">
        <f t="shared" si="3"/>
        <v>-488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9"/>
      <c r="B25" s="101" t="s">
        <v>67</v>
      </c>
      <c r="C25" s="53"/>
      <c r="D25" s="53"/>
      <c r="E25" s="301" t="s">
        <v>104</v>
      </c>
      <c r="F25" s="282">
        <v>1356</v>
      </c>
      <c r="G25" s="275">
        <v>1411</v>
      </c>
      <c r="H25" s="273">
        <v>836</v>
      </c>
      <c r="I25" s="275">
        <v>401</v>
      </c>
      <c r="J25" s="273">
        <v>593</v>
      </c>
      <c r="K25" s="275">
        <v>558</v>
      </c>
      <c r="L25" s="273">
        <v>1619</v>
      </c>
      <c r="M25" s="275">
        <v>1285</v>
      </c>
      <c r="N25" s="273">
        <v>413</v>
      </c>
      <c r="O25" s="275">
        <v>488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9"/>
      <c r="B26" s="9" t="s">
        <v>68</v>
      </c>
      <c r="C26" s="63"/>
      <c r="D26" s="63"/>
      <c r="E26" s="302"/>
      <c r="F26" s="283"/>
      <c r="G26" s="276"/>
      <c r="H26" s="274"/>
      <c r="I26" s="276"/>
      <c r="J26" s="274"/>
      <c r="K26" s="276"/>
      <c r="L26" s="274"/>
      <c r="M26" s="276"/>
      <c r="N26" s="274"/>
      <c r="O26" s="27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00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93" t="s">
        <v>69</v>
      </c>
      <c r="B30" s="294"/>
      <c r="C30" s="294"/>
      <c r="D30" s="294"/>
      <c r="E30" s="295"/>
      <c r="F30" s="272" t="s">
        <v>266</v>
      </c>
      <c r="G30" s="271"/>
      <c r="H30" s="272" t="s">
        <v>267</v>
      </c>
      <c r="I30" s="271"/>
      <c r="J30" s="272" t="s">
        <v>268</v>
      </c>
      <c r="K30" s="271"/>
      <c r="L30" s="270"/>
      <c r="M30" s="271"/>
      <c r="N30" s="270"/>
      <c r="O30" s="271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96"/>
      <c r="B31" s="297"/>
      <c r="C31" s="297"/>
      <c r="D31" s="297"/>
      <c r="E31" s="298"/>
      <c r="F31" s="110" t="s">
        <v>246</v>
      </c>
      <c r="G31" s="144" t="s">
        <v>2</v>
      </c>
      <c r="H31" s="110" t="s">
        <v>246</v>
      </c>
      <c r="I31" s="144" t="s">
        <v>2</v>
      </c>
      <c r="J31" s="110" t="s">
        <v>246</v>
      </c>
      <c r="K31" s="145" t="s">
        <v>2</v>
      </c>
      <c r="L31" s="110" t="s">
        <v>246</v>
      </c>
      <c r="M31" s="144" t="s">
        <v>2</v>
      </c>
      <c r="N31" s="110" t="s">
        <v>246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7" t="s">
        <v>85</v>
      </c>
      <c r="B32" s="55" t="s">
        <v>50</v>
      </c>
      <c r="C32" s="56"/>
      <c r="D32" s="56"/>
      <c r="E32" s="15" t="s">
        <v>41</v>
      </c>
      <c r="F32" s="66">
        <v>110</v>
      </c>
      <c r="G32" s="148">
        <v>110</v>
      </c>
      <c r="H32" s="111">
        <v>428</v>
      </c>
      <c r="I32" s="113">
        <v>494</v>
      </c>
      <c r="J32" s="111">
        <v>946</v>
      </c>
      <c r="K32" s="114">
        <v>969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8"/>
      <c r="B33" s="8"/>
      <c r="C33" s="52" t="s">
        <v>70</v>
      </c>
      <c r="D33" s="53"/>
      <c r="E33" s="99"/>
      <c r="F33" s="68">
        <v>110</v>
      </c>
      <c r="G33" s="151">
        <v>110</v>
      </c>
      <c r="H33" s="68">
        <v>406</v>
      </c>
      <c r="I33" s="126">
        <v>413</v>
      </c>
      <c r="J33" s="68">
        <v>946</v>
      </c>
      <c r="K33" s="127">
        <v>969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8"/>
      <c r="B34" s="8"/>
      <c r="C34" s="24"/>
      <c r="D34" s="30" t="s">
        <v>71</v>
      </c>
      <c r="E34" s="94"/>
      <c r="F34" s="70">
        <v>110</v>
      </c>
      <c r="G34" s="116">
        <v>110</v>
      </c>
      <c r="H34" s="70">
        <v>406</v>
      </c>
      <c r="I34" s="117">
        <v>411</v>
      </c>
      <c r="J34" s="70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8"/>
      <c r="B35" s="10"/>
      <c r="C35" s="62" t="s">
        <v>72</v>
      </c>
      <c r="D35" s="63"/>
      <c r="E35" s="100"/>
      <c r="F35" s="121">
        <v>0</v>
      </c>
      <c r="G35" s="122">
        <v>0</v>
      </c>
      <c r="H35" s="121">
        <v>23</v>
      </c>
      <c r="I35" s="123">
        <v>81</v>
      </c>
      <c r="J35" s="152">
        <v>0</v>
      </c>
      <c r="K35" s="153">
        <v>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8"/>
      <c r="B36" s="50" t="s">
        <v>53</v>
      </c>
      <c r="C36" s="51"/>
      <c r="D36" s="51"/>
      <c r="E36" s="15" t="s">
        <v>42</v>
      </c>
      <c r="F36" s="65">
        <v>76</v>
      </c>
      <c r="G36" s="125">
        <v>79</v>
      </c>
      <c r="H36" s="66">
        <v>421</v>
      </c>
      <c r="I36" s="136">
        <v>486</v>
      </c>
      <c r="J36" s="66">
        <v>946</v>
      </c>
      <c r="K36" s="137">
        <v>969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8"/>
      <c r="B37" s="8"/>
      <c r="C37" s="30" t="s">
        <v>73</v>
      </c>
      <c r="D37" s="43"/>
      <c r="E37" s="94"/>
      <c r="F37" s="69">
        <v>56</v>
      </c>
      <c r="G37" s="128">
        <v>57</v>
      </c>
      <c r="H37" s="70">
        <v>162</v>
      </c>
      <c r="I37" s="117">
        <v>199</v>
      </c>
      <c r="J37" s="70">
        <v>873</v>
      </c>
      <c r="K37" s="118">
        <v>887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8"/>
      <c r="B38" s="10"/>
      <c r="C38" s="30" t="s">
        <v>74</v>
      </c>
      <c r="D38" s="43"/>
      <c r="E38" s="94"/>
      <c r="F38" s="69">
        <v>20</v>
      </c>
      <c r="G38" s="128">
        <v>22</v>
      </c>
      <c r="H38" s="70">
        <v>259</v>
      </c>
      <c r="I38" s="117">
        <v>287</v>
      </c>
      <c r="J38" s="70">
        <v>73</v>
      </c>
      <c r="K38" s="153">
        <v>82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9"/>
      <c r="B39" s="11" t="s">
        <v>75</v>
      </c>
      <c r="C39" s="12"/>
      <c r="D39" s="12"/>
      <c r="E39" s="98" t="s">
        <v>108</v>
      </c>
      <c r="F39" s="73">
        <f>F32-F36</f>
        <v>34</v>
      </c>
      <c r="G39" s="140">
        <f aca="true" t="shared" si="5" ref="G39:O39">G32-G36</f>
        <v>31</v>
      </c>
      <c r="H39" s="73">
        <f t="shared" si="5"/>
        <v>7</v>
      </c>
      <c r="I39" s="140">
        <f t="shared" si="5"/>
        <v>8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7" t="s">
        <v>86</v>
      </c>
      <c r="B40" s="50" t="s">
        <v>76</v>
      </c>
      <c r="C40" s="51"/>
      <c r="D40" s="51"/>
      <c r="E40" s="15" t="s">
        <v>44</v>
      </c>
      <c r="F40" s="65">
        <v>70</v>
      </c>
      <c r="G40" s="135">
        <v>70</v>
      </c>
      <c r="H40" s="66">
        <v>2900</v>
      </c>
      <c r="I40" s="136">
        <v>1534</v>
      </c>
      <c r="J40" s="66">
        <v>1337</v>
      </c>
      <c r="K40" s="137">
        <v>1018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80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1011</v>
      </c>
      <c r="I41" s="153">
        <v>0</v>
      </c>
      <c r="J41" s="70">
        <v>213</v>
      </c>
      <c r="K41" s="118">
        <v>137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80"/>
      <c r="B42" s="50" t="s">
        <v>64</v>
      </c>
      <c r="C42" s="51"/>
      <c r="D42" s="51"/>
      <c r="E42" s="15" t="s">
        <v>45</v>
      </c>
      <c r="F42" s="65">
        <v>104</v>
      </c>
      <c r="G42" s="135">
        <v>101</v>
      </c>
      <c r="H42" s="66">
        <v>2907</v>
      </c>
      <c r="I42" s="136">
        <v>1542</v>
      </c>
      <c r="J42" s="66">
        <v>1337</v>
      </c>
      <c r="K42" s="137">
        <v>1018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80"/>
      <c r="B43" s="10"/>
      <c r="C43" s="30" t="s">
        <v>78</v>
      </c>
      <c r="D43" s="43"/>
      <c r="E43" s="94"/>
      <c r="F43" s="69">
        <v>104</v>
      </c>
      <c r="G43" s="128">
        <v>101</v>
      </c>
      <c r="H43" s="70">
        <v>1659</v>
      </c>
      <c r="I43" s="117">
        <v>1534</v>
      </c>
      <c r="J43" s="152">
        <v>356</v>
      </c>
      <c r="K43" s="153">
        <v>343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81"/>
      <c r="B44" s="47" t="s">
        <v>75</v>
      </c>
      <c r="C44" s="31"/>
      <c r="D44" s="31"/>
      <c r="E44" s="98" t="s">
        <v>109</v>
      </c>
      <c r="F44" s="130">
        <f>F40-F42</f>
        <v>-34</v>
      </c>
      <c r="G44" s="131">
        <f aca="true" t="shared" si="6" ref="G44:O44">G40-G42</f>
        <v>-31</v>
      </c>
      <c r="H44" s="130">
        <f t="shared" si="6"/>
        <v>-7</v>
      </c>
      <c r="I44" s="131">
        <f t="shared" si="6"/>
        <v>-8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84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O45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85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85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86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" sqref="F4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101976</v>
      </c>
      <c r="G9" s="75">
        <f>F9/$F$27*100</f>
        <v>22.47434676822173</v>
      </c>
      <c r="H9" s="66">
        <v>97154</v>
      </c>
      <c r="I9" s="80">
        <f aca="true" t="shared" si="0" ref="I9:I45">(F9/H9-1)*100</f>
        <v>4.963254214957691</v>
      </c>
    </row>
    <row r="10" spans="1:9" ht="18" customHeight="1">
      <c r="A10" s="262"/>
      <c r="B10" s="262"/>
      <c r="C10" s="7"/>
      <c r="D10" s="52" t="s">
        <v>23</v>
      </c>
      <c r="E10" s="53"/>
      <c r="F10" s="67">
        <v>32763</v>
      </c>
      <c r="G10" s="76">
        <f aca="true" t="shared" si="1" ref="G10:G27">F10/$F$27*100</f>
        <v>7.2205913466624345</v>
      </c>
      <c r="H10" s="68">
        <v>31912</v>
      </c>
      <c r="I10" s="81">
        <f t="shared" si="0"/>
        <v>2.6667084482326464</v>
      </c>
    </row>
    <row r="11" spans="1:9" ht="18" customHeight="1">
      <c r="A11" s="262"/>
      <c r="B11" s="262"/>
      <c r="C11" s="7"/>
      <c r="D11" s="16"/>
      <c r="E11" s="23" t="s">
        <v>24</v>
      </c>
      <c r="F11" s="69">
        <v>25441</v>
      </c>
      <c r="G11" s="77">
        <f t="shared" si="1"/>
        <v>5.60690609682993</v>
      </c>
      <c r="H11" s="70">
        <v>25355</v>
      </c>
      <c r="I11" s="82">
        <f t="shared" si="0"/>
        <v>0.33918359297968603</v>
      </c>
    </row>
    <row r="12" spans="1:9" ht="18" customHeight="1">
      <c r="A12" s="262"/>
      <c r="B12" s="262"/>
      <c r="C12" s="7"/>
      <c r="D12" s="16"/>
      <c r="E12" s="23" t="s">
        <v>25</v>
      </c>
      <c r="F12" s="69">
        <v>4494</v>
      </c>
      <c r="G12" s="77">
        <f t="shared" si="1"/>
        <v>0.9904263196868719</v>
      </c>
      <c r="H12" s="70">
        <v>4071</v>
      </c>
      <c r="I12" s="82">
        <f t="shared" si="0"/>
        <v>10.390567428150321</v>
      </c>
    </row>
    <row r="13" spans="1:9" ht="18" customHeight="1">
      <c r="A13" s="262"/>
      <c r="B13" s="262"/>
      <c r="C13" s="7"/>
      <c r="D13" s="33"/>
      <c r="E13" s="23" t="s">
        <v>26</v>
      </c>
      <c r="F13" s="69">
        <v>502</v>
      </c>
      <c r="G13" s="77">
        <f t="shared" si="1"/>
        <v>0.11063507175852463</v>
      </c>
      <c r="H13" s="70">
        <v>521</v>
      </c>
      <c r="I13" s="82">
        <f t="shared" si="0"/>
        <v>-3.646833013435702</v>
      </c>
    </row>
    <row r="14" spans="1:9" ht="18" customHeight="1">
      <c r="A14" s="262"/>
      <c r="B14" s="262"/>
      <c r="C14" s="7"/>
      <c r="D14" s="61" t="s">
        <v>27</v>
      </c>
      <c r="E14" s="51"/>
      <c r="F14" s="65">
        <v>20190</v>
      </c>
      <c r="G14" s="75">
        <f t="shared" si="1"/>
        <v>4.44964561514863</v>
      </c>
      <c r="H14" s="66">
        <v>18411</v>
      </c>
      <c r="I14" s="83">
        <f t="shared" si="0"/>
        <v>9.662701645755245</v>
      </c>
    </row>
    <row r="15" spans="1:9" ht="18" customHeight="1">
      <c r="A15" s="262"/>
      <c r="B15" s="262"/>
      <c r="C15" s="7"/>
      <c r="D15" s="16"/>
      <c r="E15" s="23" t="s">
        <v>28</v>
      </c>
      <c r="F15" s="69">
        <v>763</v>
      </c>
      <c r="G15" s="77">
        <f t="shared" si="1"/>
        <v>0.16815649352939102</v>
      </c>
      <c r="H15" s="70">
        <v>729</v>
      </c>
      <c r="I15" s="82">
        <f t="shared" si="0"/>
        <v>4.663923182441709</v>
      </c>
    </row>
    <row r="16" spans="1:9" ht="18" customHeight="1">
      <c r="A16" s="262"/>
      <c r="B16" s="262"/>
      <c r="C16" s="7"/>
      <c r="D16" s="16"/>
      <c r="E16" s="29" t="s">
        <v>29</v>
      </c>
      <c r="F16" s="67">
        <v>19427</v>
      </c>
      <c r="G16" s="76">
        <f t="shared" si="1"/>
        <v>4.281489121619239</v>
      </c>
      <c r="H16" s="68">
        <v>17682</v>
      </c>
      <c r="I16" s="81">
        <f t="shared" si="0"/>
        <v>9.868793122949882</v>
      </c>
    </row>
    <row r="17" spans="1:9" ht="18" customHeight="1">
      <c r="A17" s="262"/>
      <c r="B17" s="262"/>
      <c r="C17" s="7"/>
      <c r="D17" s="266" t="s">
        <v>30</v>
      </c>
      <c r="E17" s="303"/>
      <c r="F17" s="67">
        <v>19542</v>
      </c>
      <c r="G17" s="76">
        <f t="shared" si="1"/>
        <v>4.3068338093726855</v>
      </c>
      <c r="H17" s="68">
        <v>16120</v>
      </c>
      <c r="I17" s="81">
        <f t="shared" si="0"/>
        <v>21.22828784119106</v>
      </c>
    </row>
    <row r="18" spans="1:9" ht="18" customHeight="1">
      <c r="A18" s="262"/>
      <c r="B18" s="262"/>
      <c r="C18" s="7"/>
      <c r="D18" s="266" t="s">
        <v>94</v>
      </c>
      <c r="E18" s="267"/>
      <c r="F18" s="69">
        <v>1536</v>
      </c>
      <c r="G18" s="77">
        <f t="shared" si="1"/>
        <v>0.3385168729503861</v>
      </c>
      <c r="H18" s="70">
        <v>1676</v>
      </c>
      <c r="I18" s="82">
        <f t="shared" si="0"/>
        <v>-8.353221957040569</v>
      </c>
    </row>
    <row r="19" spans="1:9" ht="18" customHeight="1">
      <c r="A19" s="262"/>
      <c r="B19" s="262"/>
      <c r="C19" s="10"/>
      <c r="D19" s="266" t="s">
        <v>95</v>
      </c>
      <c r="E19" s="267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2"/>
      <c r="B20" s="262"/>
      <c r="C20" s="44" t="s">
        <v>5</v>
      </c>
      <c r="D20" s="43"/>
      <c r="E20" s="43"/>
      <c r="F20" s="69">
        <v>16868</v>
      </c>
      <c r="G20" s="77">
        <f t="shared" si="1"/>
        <v>3.717514721957756</v>
      </c>
      <c r="H20" s="244">
        <v>14439</v>
      </c>
      <c r="I20" s="82">
        <f t="shared" si="0"/>
        <v>16.82249463259229</v>
      </c>
    </row>
    <row r="21" spans="1:9" ht="18" customHeight="1">
      <c r="A21" s="262"/>
      <c r="B21" s="262"/>
      <c r="C21" s="44" t="s">
        <v>6</v>
      </c>
      <c r="D21" s="43"/>
      <c r="E21" s="43"/>
      <c r="F21" s="69">
        <v>134620</v>
      </c>
      <c r="G21" s="77">
        <f t="shared" si="1"/>
        <v>29.66871187277407</v>
      </c>
      <c r="H21" s="70">
        <v>130766</v>
      </c>
      <c r="I21" s="82">
        <f t="shared" si="0"/>
        <v>2.947249284982334</v>
      </c>
    </row>
    <row r="22" spans="1:9" ht="18" customHeight="1">
      <c r="A22" s="262"/>
      <c r="B22" s="262"/>
      <c r="C22" s="44" t="s">
        <v>31</v>
      </c>
      <c r="D22" s="43"/>
      <c r="E22" s="43"/>
      <c r="F22" s="69">
        <v>4402</v>
      </c>
      <c r="G22" s="77">
        <f t="shared" si="1"/>
        <v>0.9701505694841144</v>
      </c>
      <c r="H22" s="70">
        <v>3851</v>
      </c>
      <c r="I22" s="82">
        <f t="shared" si="0"/>
        <v>14.307971955336285</v>
      </c>
    </row>
    <row r="23" spans="1:9" ht="18" customHeight="1">
      <c r="A23" s="262"/>
      <c r="B23" s="262"/>
      <c r="C23" s="44" t="s">
        <v>7</v>
      </c>
      <c r="D23" s="43"/>
      <c r="E23" s="43"/>
      <c r="F23" s="69">
        <v>82422</v>
      </c>
      <c r="G23" s="77">
        <f t="shared" si="1"/>
        <v>18.16486829577912</v>
      </c>
      <c r="H23" s="70">
        <v>87753</v>
      </c>
      <c r="I23" s="82">
        <f t="shared" si="0"/>
        <v>-6.075005982701443</v>
      </c>
    </row>
    <row r="24" spans="1:9" ht="18" customHeight="1">
      <c r="A24" s="262"/>
      <c r="B24" s="262"/>
      <c r="C24" s="44" t="s">
        <v>32</v>
      </c>
      <c r="D24" s="43"/>
      <c r="E24" s="43"/>
      <c r="F24" s="69">
        <v>1260</v>
      </c>
      <c r="G24" s="77">
        <f t="shared" si="1"/>
        <v>0.27768962234211364</v>
      </c>
      <c r="H24" s="70">
        <v>1427</v>
      </c>
      <c r="I24" s="82">
        <f t="shared" si="0"/>
        <v>-11.702873160476523</v>
      </c>
    </row>
    <row r="25" spans="1:9" ht="18" customHeight="1">
      <c r="A25" s="262"/>
      <c r="B25" s="262"/>
      <c r="C25" s="44" t="s">
        <v>8</v>
      </c>
      <c r="D25" s="43"/>
      <c r="E25" s="43"/>
      <c r="F25" s="69">
        <v>57055</v>
      </c>
      <c r="G25" s="77">
        <f t="shared" si="1"/>
        <v>12.574270954547057</v>
      </c>
      <c r="H25" s="70">
        <v>65411</v>
      </c>
      <c r="I25" s="82">
        <f t="shared" si="0"/>
        <v>-12.774609775114277</v>
      </c>
    </row>
    <row r="26" spans="1:9" ht="18" customHeight="1">
      <c r="A26" s="262"/>
      <c r="B26" s="262"/>
      <c r="C26" s="45" t="s">
        <v>9</v>
      </c>
      <c r="D26" s="46"/>
      <c r="E26" s="46"/>
      <c r="F26" s="71">
        <v>55141</v>
      </c>
      <c r="G26" s="78">
        <f t="shared" si="1"/>
        <v>12.152447194894037</v>
      </c>
      <c r="H26" s="72">
        <v>68933</v>
      </c>
      <c r="I26" s="84">
        <f t="shared" si="0"/>
        <v>-20.00783369358653</v>
      </c>
    </row>
    <row r="27" spans="1:9" ht="18" customHeight="1">
      <c r="A27" s="262"/>
      <c r="B27" s="263"/>
      <c r="C27" s="47" t="s">
        <v>10</v>
      </c>
      <c r="D27" s="31"/>
      <c r="E27" s="31"/>
      <c r="F27" s="73">
        <f>SUM(F9,F20:F26)</f>
        <v>453744</v>
      </c>
      <c r="G27" s="79">
        <f t="shared" si="1"/>
        <v>100</v>
      </c>
      <c r="H27" s="73">
        <f>SUM(H9,H20:H26)</f>
        <v>469734</v>
      </c>
      <c r="I27" s="85">
        <f t="shared" si="0"/>
        <v>-3.4040542094036175</v>
      </c>
    </row>
    <row r="28" spans="1:9" ht="18" customHeight="1">
      <c r="A28" s="262"/>
      <c r="B28" s="261" t="s">
        <v>89</v>
      </c>
      <c r="C28" s="55" t="s">
        <v>11</v>
      </c>
      <c r="D28" s="56"/>
      <c r="E28" s="56"/>
      <c r="F28" s="65">
        <v>207207</v>
      </c>
      <c r="G28" s="75">
        <f aca="true" t="shared" si="2" ref="G28:G45">F28/$F$45*100</f>
        <v>46.622355924461736</v>
      </c>
      <c r="H28" s="65">
        <v>211044</v>
      </c>
      <c r="I28" s="86">
        <f t="shared" si="0"/>
        <v>-1.8181042815716197</v>
      </c>
    </row>
    <row r="29" spans="1:9" ht="18" customHeight="1">
      <c r="A29" s="262"/>
      <c r="B29" s="262"/>
      <c r="C29" s="7"/>
      <c r="D29" s="30" t="s">
        <v>12</v>
      </c>
      <c r="E29" s="43"/>
      <c r="F29" s="69">
        <v>114564</v>
      </c>
      <c r="G29" s="77">
        <f t="shared" si="2"/>
        <v>25.777331770307153</v>
      </c>
      <c r="H29" s="69">
        <v>112155</v>
      </c>
      <c r="I29" s="87">
        <f t="shared" si="0"/>
        <v>2.1479202888859072</v>
      </c>
    </row>
    <row r="30" spans="1:9" ht="18" customHeight="1">
      <c r="A30" s="262"/>
      <c r="B30" s="262"/>
      <c r="C30" s="7"/>
      <c r="D30" s="30" t="s">
        <v>33</v>
      </c>
      <c r="E30" s="43"/>
      <c r="F30" s="69">
        <v>9035</v>
      </c>
      <c r="G30" s="77">
        <f t="shared" si="2"/>
        <v>2.032909051226608</v>
      </c>
      <c r="H30" s="69">
        <v>8599</v>
      </c>
      <c r="I30" s="87">
        <f t="shared" si="0"/>
        <v>5.070357018257932</v>
      </c>
    </row>
    <row r="31" spans="1:9" ht="18" customHeight="1">
      <c r="A31" s="262"/>
      <c r="B31" s="262"/>
      <c r="C31" s="19"/>
      <c r="D31" s="30" t="s">
        <v>13</v>
      </c>
      <c r="E31" s="43"/>
      <c r="F31" s="69">
        <v>83608</v>
      </c>
      <c r="G31" s="77">
        <f t="shared" si="2"/>
        <v>18.812115102927972</v>
      </c>
      <c r="H31" s="69">
        <v>90290</v>
      </c>
      <c r="I31" s="87">
        <f t="shared" si="0"/>
        <v>-7.400598072876285</v>
      </c>
    </row>
    <row r="32" spans="1:9" ht="18" customHeight="1">
      <c r="A32" s="262"/>
      <c r="B32" s="262"/>
      <c r="C32" s="50" t="s">
        <v>14</v>
      </c>
      <c r="D32" s="51"/>
      <c r="E32" s="51"/>
      <c r="F32" s="65">
        <v>129134</v>
      </c>
      <c r="G32" s="75">
        <f t="shared" si="2"/>
        <v>29.05563668191442</v>
      </c>
      <c r="H32" s="65">
        <v>149002</v>
      </c>
      <c r="I32" s="86">
        <f t="shared" si="0"/>
        <v>-13.334049207393194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18872</v>
      </c>
      <c r="G33" s="77">
        <f t="shared" si="2"/>
        <v>4.2462711250413445</v>
      </c>
      <c r="H33" s="69">
        <v>18347</v>
      </c>
      <c r="I33" s="87">
        <f t="shared" si="0"/>
        <v>2.861503243037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3647</v>
      </c>
      <c r="G34" s="77">
        <f t="shared" si="2"/>
        <v>0.8205887448614764</v>
      </c>
      <c r="H34" s="69">
        <v>4618</v>
      </c>
      <c r="I34" s="87">
        <f t="shared" si="0"/>
        <v>-21.02641836292768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74101</v>
      </c>
      <c r="G35" s="77">
        <f t="shared" si="2"/>
        <v>16.673004272821572</v>
      </c>
      <c r="H35" s="69">
        <v>76867</v>
      </c>
      <c r="I35" s="87">
        <f t="shared" si="0"/>
        <v>-3.598423250549654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2033</v>
      </c>
      <c r="G36" s="77">
        <f t="shared" si="2"/>
        <v>0.4574326619970885</v>
      </c>
      <c r="H36" s="69">
        <v>6395</v>
      </c>
      <c r="I36" s="87">
        <f t="shared" si="0"/>
        <v>-68.20953870211102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10986</v>
      </c>
      <c r="G37" s="77">
        <f t="shared" si="2"/>
        <v>2.47189140418102</v>
      </c>
      <c r="H37" s="69">
        <v>16733</v>
      </c>
      <c r="I37" s="87">
        <f t="shared" si="0"/>
        <v>-34.34530568338015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19495</v>
      </c>
      <c r="G38" s="77">
        <f t="shared" si="2"/>
        <v>4.3864484730119235</v>
      </c>
      <c r="H38" s="69">
        <v>26042</v>
      </c>
      <c r="I38" s="87">
        <f t="shared" si="0"/>
        <v>-25.14015820597496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108096</v>
      </c>
      <c r="G39" s="75">
        <f t="shared" si="2"/>
        <v>24.322007393623842</v>
      </c>
      <c r="H39" s="65">
        <v>101549</v>
      </c>
      <c r="I39" s="86">
        <f t="shared" si="0"/>
        <v>6.447133895951707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104132</v>
      </c>
      <c r="G40" s="76">
        <f t="shared" si="2"/>
        <v>23.430092454048605</v>
      </c>
      <c r="H40" s="67">
        <v>97540</v>
      </c>
      <c r="I40" s="88">
        <f t="shared" si="0"/>
        <v>6.758253024400251</v>
      </c>
    </row>
    <row r="41" spans="1:9" ht="18" customHeight="1">
      <c r="A41" s="262"/>
      <c r="B41" s="262"/>
      <c r="C41" s="7"/>
      <c r="D41" s="16"/>
      <c r="E41" s="104" t="s">
        <v>92</v>
      </c>
      <c r="F41" s="69">
        <v>73142</v>
      </c>
      <c r="G41" s="77">
        <f t="shared" si="2"/>
        <v>16.45722565852978</v>
      </c>
      <c r="H41" s="69">
        <v>70855</v>
      </c>
      <c r="I41" s="89">
        <f t="shared" si="0"/>
        <v>3.2277185801989905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30990</v>
      </c>
      <c r="G42" s="77">
        <f t="shared" si="2"/>
        <v>6.972866795518826</v>
      </c>
      <c r="H42" s="69">
        <v>26685</v>
      </c>
      <c r="I42" s="89">
        <f t="shared" si="0"/>
        <v>16.132658797077013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3964</v>
      </c>
      <c r="G43" s="77">
        <f t="shared" si="2"/>
        <v>0.8919149395752378</v>
      </c>
      <c r="H43" s="67">
        <v>4009</v>
      </c>
      <c r="I43" s="161">
        <f t="shared" si="0"/>
        <v>-1.12247443252681</v>
      </c>
    </row>
    <row r="44" spans="1:9" ht="18" customHeight="1">
      <c r="A44" s="262"/>
      <c r="B44" s="262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3"/>
      <c r="B45" s="263"/>
      <c r="C45" s="11" t="s">
        <v>19</v>
      </c>
      <c r="D45" s="12"/>
      <c r="E45" s="12"/>
      <c r="F45" s="74">
        <f>SUM(F28,F32,F39)</f>
        <v>444437</v>
      </c>
      <c r="G45" s="79">
        <f t="shared" si="2"/>
        <v>100</v>
      </c>
      <c r="H45" s="74">
        <f>SUM(H28,H32,H39)</f>
        <v>461595</v>
      </c>
      <c r="I45" s="162">
        <f t="shared" si="0"/>
        <v>-3.717111320529898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18" sqref="G18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249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242</v>
      </c>
    </row>
    <row r="7" spans="1:9" ht="27" customHeight="1">
      <c r="A7" s="304" t="s">
        <v>117</v>
      </c>
      <c r="B7" s="55" t="s">
        <v>118</v>
      </c>
      <c r="C7" s="56"/>
      <c r="D7" s="93" t="s">
        <v>119</v>
      </c>
      <c r="E7" s="245">
        <v>504267</v>
      </c>
      <c r="F7" s="245">
        <v>490086</v>
      </c>
      <c r="G7" s="245">
        <v>454572</v>
      </c>
      <c r="H7" s="245">
        <v>469734</v>
      </c>
      <c r="I7" s="171">
        <v>453744</v>
      </c>
    </row>
    <row r="8" spans="1:9" ht="27" customHeight="1">
      <c r="A8" s="262"/>
      <c r="B8" s="9"/>
      <c r="C8" s="30" t="s">
        <v>120</v>
      </c>
      <c r="D8" s="91" t="s">
        <v>42</v>
      </c>
      <c r="E8" s="246">
        <v>231828</v>
      </c>
      <c r="F8" s="246">
        <v>236302</v>
      </c>
      <c r="G8" s="246">
        <v>242123</v>
      </c>
      <c r="H8" s="246">
        <v>242627</v>
      </c>
      <c r="I8" s="172">
        <v>253717</v>
      </c>
    </row>
    <row r="9" spans="1:9" ht="27" customHeight="1">
      <c r="A9" s="262"/>
      <c r="B9" s="44" t="s">
        <v>121</v>
      </c>
      <c r="C9" s="43"/>
      <c r="D9" s="94"/>
      <c r="E9" s="247">
        <v>495635</v>
      </c>
      <c r="F9" s="247">
        <v>482663</v>
      </c>
      <c r="G9" s="247">
        <v>447931</v>
      </c>
      <c r="H9" s="247">
        <v>461595</v>
      </c>
      <c r="I9" s="174">
        <v>444437</v>
      </c>
    </row>
    <row r="10" spans="1:9" ht="27" customHeight="1">
      <c r="A10" s="262"/>
      <c r="B10" s="44" t="s">
        <v>122</v>
      </c>
      <c r="C10" s="43"/>
      <c r="D10" s="94"/>
      <c r="E10" s="247">
        <v>8632</v>
      </c>
      <c r="F10" s="247">
        <f>F7-F9</f>
        <v>7423</v>
      </c>
      <c r="G10" s="247">
        <v>6641</v>
      </c>
      <c r="H10" s="247">
        <v>8139</v>
      </c>
      <c r="I10" s="174">
        <v>9307</v>
      </c>
    </row>
    <row r="11" spans="1:9" ht="27" customHeight="1">
      <c r="A11" s="262"/>
      <c r="B11" s="44" t="s">
        <v>123</v>
      </c>
      <c r="C11" s="43"/>
      <c r="D11" s="94"/>
      <c r="E11" s="247">
        <v>4489</v>
      </c>
      <c r="F11" s="247">
        <v>3129</v>
      </c>
      <c r="G11" s="247">
        <v>3057</v>
      </c>
      <c r="H11" s="247">
        <v>4406</v>
      </c>
      <c r="I11" s="174">
        <v>5397</v>
      </c>
    </row>
    <row r="12" spans="1:9" ht="27" customHeight="1">
      <c r="A12" s="262"/>
      <c r="B12" s="44" t="s">
        <v>124</v>
      </c>
      <c r="C12" s="43"/>
      <c r="D12" s="94"/>
      <c r="E12" s="247">
        <v>4143</v>
      </c>
      <c r="F12" s="247">
        <v>4294</v>
      </c>
      <c r="G12" s="247">
        <v>3584</v>
      </c>
      <c r="H12" s="247">
        <v>3733</v>
      </c>
      <c r="I12" s="174">
        <v>3910</v>
      </c>
    </row>
    <row r="13" spans="1:9" ht="27" customHeight="1">
      <c r="A13" s="262"/>
      <c r="B13" s="44" t="s">
        <v>125</v>
      </c>
      <c r="C13" s="43"/>
      <c r="D13" s="99"/>
      <c r="E13" s="248">
        <v>89</v>
      </c>
      <c r="F13" s="248">
        <v>151</v>
      </c>
      <c r="G13" s="248">
        <v>-710</v>
      </c>
      <c r="H13" s="248">
        <v>149</v>
      </c>
      <c r="I13" s="175">
        <v>177</v>
      </c>
    </row>
    <row r="14" spans="1:9" ht="27" customHeight="1">
      <c r="A14" s="262"/>
      <c r="B14" s="101" t="s">
        <v>126</v>
      </c>
      <c r="C14" s="53"/>
      <c r="D14" s="99"/>
      <c r="E14" s="248"/>
      <c r="F14" s="248">
        <v>12594</v>
      </c>
      <c r="G14" s="248">
        <v>10247</v>
      </c>
      <c r="H14" s="248">
        <v>9694</v>
      </c>
      <c r="I14" s="175">
        <v>6769</v>
      </c>
    </row>
    <row r="15" spans="1:9" ht="27" customHeight="1">
      <c r="A15" s="262"/>
      <c r="B15" s="45" t="s">
        <v>127</v>
      </c>
      <c r="C15" s="46"/>
      <c r="D15" s="176"/>
      <c r="E15" s="249">
        <v>12263</v>
      </c>
      <c r="F15" s="249">
        <v>12767</v>
      </c>
      <c r="G15" s="249">
        <v>9558</v>
      </c>
      <c r="H15" s="249">
        <v>8830</v>
      </c>
      <c r="I15" s="177">
        <v>6967</v>
      </c>
    </row>
    <row r="16" spans="1:9" ht="27" customHeight="1">
      <c r="A16" s="262"/>
      <c r="B16" s="178" t="s">
        <v>128</v>
      </c>
      <c r="C16" s="179"/>
      <c r="D16" s="180" t="s">
        <v>43</v>
      </c>
      <c r="E16" s="250">
        <v>94054</v>
      </c>
      <c r="F16" s="250">
        <v>78937</v>
      </c>
      <c r="G16" s="250">
        <v>74774</v>
      </c>
      <c r="H16" s="250">
        <v>64481</v>
      </c>
      <c r="I16" s="181">
        <v>57454</v>
      </c>
    </row>
    <row r="17" spans="1:9" ht="27" customHeight="1">
      <c r="A17" s="262"/>
      <c r="B17" s="44" t="s">
        <v>129</v>
      </c>
      <c r="C17" s="43"/>
      <c r="D17" s="91" t="s">
        <v>44</v>
      </c>
      <c r="E17" s="247">
        <v>17013</v>
      </c>
      <c r="F17" s="247">
        <v>18009</v>
      </c>
      <c r="G17" s="247">
        <v>13757</v>
      </c>
      <c r="H17" s="247">
        <v>25911</v>
      </c>
      <c r="I17" s="174">
        <v>33237</v>
      </c>
    </row>
    <row r="18" spans="1:9" ht="27" customHeight="1">
      <c r="A18" s="262"/>
      <c r="B18" s="44" t="s">
        <v>130</v>
      </c>
      <c r="C18" s="43"/>
      <c r="D18" s="91" t="s">
        <v>45</v>
      </c>
      <c r="E18" s="247">
        <v>894114</v>
      </c>
      <c r="F18" s="247">
        <v>895606</v>
      </c>
      <c r="G18" s="247">
        <v>890355</v>
      </c>
      <c r="H18" s="247">
        <v>877823</v>
      </c>
      <c r="I18" s="174">
        <v>862692</v>
      </c>
    </row>
    <row r="19" spans="1:9" ht="27" customHeight="1">
      <c r="A19" s="262"/>
      <c r="B19" s="44" t="s">
        <v>131</v>
      </c>
      <c r="C19" s="43"/>
      <c r="D19" s="91" t="s">
        <v>132</v>
      </c>
      <c r="E19" s="251">
        <f>E17+E18-E16</f>
        <v>817073</v>
      </c>
      <c r="F19" s="251">
        <f>F17+F18-F16</f>
        <v>834678</v>
      </c>
      <c r="G19" s="251">
        <f>G17+G18-G16</f>
        <v>829338</v>
      </c>
      <c r="H19" s="251">
        <f>H17+H18-H16</f>
        <v>839253</v>
      </c>
      <c r="I19" s="173">
        <f>I17+I18-I16</f>
        <v>838475</v>
      </c>
    </row>
    <row r="20" spans="1:9" ht="27" customHeight="1">
      <c r="A20" s="262"/>
      <c r="B20" s="44" t="s">
        <v>133</v>
      </c>
      <c r="C20" s="43"/>
      <c r="D20" s="94" t="s">
        <v>134</v>
      </c>
      <c r="E20" s="252">
        <f>E18/E8</f>
        <v>3.856799006159739</v>
      </c>
      <c r="F20" s="252">
        <f>F18/F8</f>
        <v>3.790090646714797</v>
      </c>
      <c r="G20" s="252">
        <f>G18/G8</f>
        <v>3.677283859856354</v>
      </c>
      <c r="H20" s="252">
        <f>H18/H8</f>
        <v>3.6179938753724854</v>
      </c>
      <c r="I20" s="182">
        <f>I18/I8</f>
        <v>3.400213623840736</v>
      </c>
    </row>
    <row r="21" spans="1:9" ht="27" customHeight="1">
      <c r="A21" s="262"/>
      <c r="B21" s="44" t="s">
        <v>135</v>
      </c>
      <c r="C21" s="43"/>
      <c r="D21" s="94" t="s">
        <v>136</v>
      </c>
      <c r="E21" s="252">
        <f>E19/E8</f>
        <v>3.5244793553841642</v>
      </c>
      <c r="F21" s="252">
        <f>F19/F8</f>
        <v>3.5322511024028573</v>
      </c>
      <c r="G21" s="252">
        <f>G19/G8</f>
        <v>3.4252755830714143</v>
      </c>
      <c r="H21" s="252">
        <f>H19/H8</f>
        <v>3.4590255824784544</v>
      </c>
      <c r="I21" s="182">
        <f>I19/I8</f>
        <v>3.3047647575842376</v>
      </c>
    </row>
    <row r="22" spans="1:9" ht="27" customHeight="1">
      <c r="A22" s="262"/>
      <c r="B22" s="44" t="s">
        <v>137</v>
      </c>
      <c r="C22" s="43"/>
      <c r="D22" s="94" t="s">
        <v>138</v>
      </c>
      <c r="E22" s="251">
        <f>E18/E24*1000000</f>
        <v>1108890.5810887571</v>
      </c>
      <c r="F22" s="251">
        <f>F18/F24*1000000</f>
        <v>1110740.9768402881</v>
      </c>
      <c r="G22" s="251">
        <f>G18/G24*1000000</f>
        <v>1104228.6255726677</v>
      </c>
      <c r="H22" s="251">
        <f>H18/H24*1000000</f>
        <v>1088686.293429111</v>
      </c>
      <c r="I22" s="173">
        <f>I18/I24*1000000</f>
        <v>1069920.651259931</v>
      </c>
    </row>
    <row r="23" spans="1:9" ht="27" customHeight="1">
      <c r="A23" s="262"/>
      <c r="B23" s="44" t="s">
        <v>139</v>
      </c>
      <c r="C23" s="43"/>
      <c r="D23" s="94" t="s">
        <v>140</v>
      </c>
      <c r="E23" s="251">
        <f>E19/E24*1000000</f>
        <v>1013343.4369240768</v>
      </c>
      <c r="F23" s="251">
        <f>F19/F24*1000000</f>
        <v>1035177.3626651652</v>
      </c>
      <c r="G23" s="251">
        <f>G19/G24*1000000</f>
        <v>1028554.6325625005</v>
      </c>
      <c r="H23" s="251">
        <f>H19/H24*1000000</f>
        <v>1040851.3308710998</v>
      </c>
      <c r="I23" s="173">
        <f>I19/I24*1000000</f>
        <v>1039886.4462231837</v>
      </c>
    </row>
    <row r="24" spans="1:9" ht="27" customHeight="1">
      <c r="A24" s="262"/>
      <c r="B24" s="183" t="s">
        <v>141</v>
      </c>
      <c r="C24" s="184"/>
      <c r="D24" s="185" t="s">
        <v>142</v>
      </c>
      <c r="E24" s="249">
        <v>806314</v>
      </c>
      <c r="F24" s="249">
        <f>E24</f>
        <v>806314</v>
      </c>
      <c r="G24" s="249">
        <f>F24</f>
        <v>806314</v>
      </c>
      <c r="H24" s="249">
        <f>G24</f>
        <v>806314</v>
      </c>
      <c r="I24" s="177">
        <f>H24</f>
        <v>806314</v>
      </c>
    </row>
    <row r="25" spans="1:9" ht="27" customHeight="1">
      <c r="A25" s="262"/>
      <c r="B25" s="10" t="s">
        <v>143</v>
      </c>
      <c r="C25" s="186"/>
      <c r="D25" s="187"/>
      <c r="E25" s="253">
        <v>257303</v>
      </c>
      <c r="F25" s="253">
        <v>255947</v>
      </c>
      <c r="G25" s="253">
        <v>259195</v>
      </c>
      <c r="H25" s="253">
        <v>257064</v>
      </c>
      <c r="I25" s="188">
        <v>257270</v>
      </c>
    </row>
    <row r="26" spans="1:9" ht="27" customHeight="1">
      <c r="A26" s="262"/>
      <c r="B26" s="189" t="s">
        <v>144</v>
      </c>
      <c r="C26" s="190"/>
      <c r="D26" s="191"/>
      <c r="E26" s="254">
        <v>0.408</v>
      </c>
      <c r="F26" s="254">
        <v>0.378</v>
      </c>
      <c r="G26" s="254">
        <v>0.363</v>
      </c>
      <c r="H26" s="254">
        <v>0.366</v>
      </c>
      <c r="I26" s="192">
        <v>0.369</v>
      </c>
    </row>
    <row r="27" spans="1:9" ht="27" customHeight="1">
      <c r="A27" s="262"/>
      <c r="B27" s="189" t="s">
        <v>145</v>
      </c>
      <c r="C27" s="190"/>
      <c r="D27" s="191"/>
      <c r="E27" s="255">
        <v>1.6</v>
      </c>
      <c r="F27" s="255">
        <v>1.7</v>
      </c>
      <c r="G27" s="255">
        <v>1.4</v>
      </c>
      <c r="H27" s="255">
        <v>1.5</v>
      </c>
      <c r="I27" s="193">
        <v>1.5</v>
      </c>
    </row>
    <row r="28" spans="1:9" ht="27" customHeight="1">
      <c r="A28" s="262"/>
      <c r="B28" s="189" t="s">
        <v>146</v>
      </c>
      <c r="C28" s="190"/>
      <c r="D28" s="191"/>
      <c r="E28" s="255">
        <v>91.1</v>
      </c>
      <c r="F28" s="255">
        <v>93.6</v>
      </c>
      <c r="G28" s="255">
        <v>93.8</v>
      </c>
      <c r="H28" s="255">
        <v>93.5</v>
      </c>
      <c r="I28" s="193">
        <v>92.1</v>
      </c>
    </row>
    <row r="29" spans="1:9" ht="27" customHeight="1">
      <c r="A29" s="262"/>
      <c r="B29" s="194" t="s">
        <v>147</v>
      </c>
      <c r="C29" s="195"/>
      <c r="D29" s="196"/>
      <c r="E29" s="256">
        <v>41</v>
      </c>
      <c r="F29" s="256">
        <v>37.8</v>
      </c>
      <c r="G29" s="256">
        <v>37.9</v>
      </c>
      <c r="H29" s="257">
        <v>36.4</v>
      </c>
      <c r="I29" s="197">
        <v>35.8</v>
      </c>
    </row>
    <row r="30" spans="1:9" ht="27" customHeight="1">
      <c r="A30" s="262"/>
      <c r="B30" s="304" t="s">
        <v>148</v>
      </c>
      <c r="C30" s="25" t="s">
        <v>149</v>
      </c>
      <c r="D30" s="198"/>
      <c r="E30" s="258" t="s">
        <v>251</v>
      </c>
      <c r="F30" s="258" t="s">
        <v>251</v>
      </c>
      <c r="G30" s="258" t="s">
        <v>251</v>
      </c>
      <c r="H30" s="258" t="s">
        <v>251</v>
      </c>
      <c r="I30" s="199">
        <v>0</v>
      </c>
    </row>
    <row r="31" spans="1:9" ht="27" customHeight="1">
      <c r="A31" s="262"/>
      <c r="B31" s="262"/>
      <c r="C31" s="189" t="s">
        <v>150</v>
      </c>
      <c r="D31" s="191"/>
      <c r="E31" s="259" t="s">
        <v>251</v>
      </c>
      <c r="F31" s="259" t="s">
        <v>251</v>
      </c>
      <c r="G31" s="259" t="s">
        <v>251</v>
      </c>
      <c r="H31" s="259" t="s">
        <v>251</v>
      </c>
      <c r="I31" s="193">
        <v>0</v>
      </c>
    </row>
    <row r="32" spans="1:9" ht="27" customHeight="1">
      <c r="A32" s="262"/>
      <c r="B32" s="262"/>
      <c r="C32" s="189" t="s">
        <v>151</v>
      </c>
      <c r="D32" s="191"/>
      <c r="E32" s="255">
        <v>15.4</v>
      </c>
      <c r="F32" s="255">
        <v>17.5</v>
      </c>
      <c r="G32" s="255">
        <v>17.5</v>
      </c>
      <c r="H32" s="255">
        <v>16.7</v>
      </c>
      <c r="I32" s="193">
        <v>15.3</v>
      </c>
    </row>
    <row r="33" spans="1:9" ht="27" customHeight="1">
      <c r="A33" s="263"/>
      <c r="B33" s="263"/>
      <c r="C33" s="194" t="s">
        <v>152</v>
      </c>
      <c r="D33" s="196"/>
      <c r="E33" s="257">
        <v>210.2</v>
      </c>
      <c r="F33" s="257">
        <v>204.6</v>
      </c>
      <c r="G33" s="257">
        <v>191</v>
      </c>
      <c r="H33" s="257">
        <v>182.7</v>
      </c>
      <c r="I33" s="200">
        <v>171.1</v>
      </c>
    </row>
    <row r="34" spans="1:9" ht="27" customHeight="1">
      <c r="A34" s="2" t="s">
        <v>247</v>
      </c>
      <c r="B34" s="8"/>
      <c r="C34" s="8"/>
      <c r="D34" s="8"/>
      <c r="E34" s="201"/>
      <c r="F34" s="201"/>
      <c r="G34" s="201"/>
      <c r="H34" s="201"/>
      <c r="I34" s="202"/>
    </row>
    <row r="35" ht="27" customHeight="1">
      <c r="A35" s="13" t="s">
        <v>111</v>
      </c>
    </row>
    <row r="36" ht="13.5">
      <c r="A36" s="20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="85" zoomScaleSheetLayoutView="85" zoomScalePageLayoutView="0" workbookViewId="0" topLeftCell="A1">
      <pane xSplit="5" ySplit="7" topLeftCell="F11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15" sqref="H1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250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87" t="s">
        <v>49</v>
      </c>
      <c r="B6" s="288"/>
      <c r="C6" s="288"/>
      <c r="D6" s="288"/>
      <c r="E6" s="289"/>
      <c r="F6" s="268" t="s">
        <v>252</v>
      </c>
      <c r="G6" s="269"/>
      <c r="H6" s="268" t="s">
        <v>253</v>
      </c>
      <c r="I6" s="269"/>
      <c r="J6" s="268" t="s">
        <v>254</v>
      </c>
      <c r="K6" s="269"/>
      <c r="L6" s="268" t="s">
        <v>255</v>
      </c>
      <c r="M6" s="269"/>
      <c r="N6" s="268" t="s">
        <v>256</v>
      </c>
      <c r="O6" s="269"/>
    </row>
    <row r="7" spans="1:15" ht="15.75" customHeight="1">
      <c r="A7" s="290"/>
      <c r="B7" s="291"/>
      <c r="C7" s="291"/>
      <c r="D7" s="291"/>
      <c r="E7" s="292"/>
      <c r="F7" s="110" t="s">
        <v>244</v>
      </c>
      <c r="G7" s="38" t="s">
        <v>2</v>
      </c>
      <c r="H7" s="110" t="s">
        <v>244</v>
      </c>
      <c r="I7" s="38" t="s">
        <v>2</v>
      </c>
      <c r="J7" s="110" t="s">
        <v>244</v>
      </c>
      <c r="K7" s="38" t="s">
        <v>2</v>
      </c>
      <c r="L7" s="110" t="s">
        <v>244</v>
      </c>
      <c r="M7" s="38" t="s">
        <v>2</v>
      </c>
      <c r="N7" s="110" t="s">
        <v>244</v>
      </c>
      <c r="O7" s="38" t="s">
        <v>2</v>
      </c>
    </row>
    <row r="8" spans="1:25" ht="15.75" customHeight="1">
      <c r="A8" s="277" t="s">
        <v>83</v>
      </c>
      <c r="B8" s="55" t="s">
        <v>50</v>
      </c>
      <c r="C8" s="56"/>
      <c r="D8" s="56"/>
      <c r="E8" s="93" t="s">
        <v>41</v>
      </c>
      <c r="F8" s="111">
        <v>22615</v>
      </c>
      <c r="G8" s="112">
        <v>19522</v>
      </c>
      <c r="H8" s="111">
        <v>70</v>
      </c>
      <c r="I8" s="113">
        <v>343</v>
      </c>
      <c r="J8" s="111">
        <v>741</v>
      </c>
      <c r="K8" s="114">
        <v>681</v>
      </c>
      <c r="L8" s="111">
        <v>3489</v>
      </c>
      <c r="M8" s="113">
        <v>2928</v>
      </c>
      <c r="N8" s="111">
        <v>1057</v>
      </c>
      <c r="O8" s="114">
        <v>686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9"/>
      <c r="B9" s="8"/>
      <c r="C9" s="30" t="s">
        <v>51</v>
      </c>
      <c r="D9" s="43"/>
      <c r="E9" s="91" t="s">
        <v>42</v>
      </c>
      <c r="F9" s="70">
        <v>22615</v>
      </c>
      <c r="G9" s="116">
        <v>19522</v>
      </c>
      <c r="H9" s="70">
        <v>70</v>
      </c>
      <c r="I9" s="117">
        <v>343</v>
      </c>
      <c r="J9" s="70">
        <v>741</v>
      </c>
      <c r="K9" s="118">
        <v>681</v>
      </c>
      <c r="L9" s="70">
        <v>3489</v>
      </c>
      <c r="M9" s="117">
        <v>2928</v>
      </c>
      <c r="N9" s="70">
        <v>1057</v>
      </c>
      <c r="O9" s="118">
        <v>686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9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0</v>
      </c>
      <c r="M10" s="117">
        <v>0</v>
      </c>
      <c r="N10" s="70">
        <v>0</v>
      </c>
      <c r="O10" s="118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9"/>
      <c r="B11" s="50" t="s">
        <v>53</v>
      </c>
      <c r="C11" s="63"/>
      <c r="D11" s="63"/>
      <c r="E11" s="90" t="s">
        <v>44</v>
      </c>
      <c r="F11" s="121">
        <v>23182</v>
      </c>
      <c r="G11" s="122">
        <v>20374</v>
      </c>
      <c r="H11" s="121">
        <v>56</v>
      </c>
      <c r="I11" s="123">
        <v>316</v>
      </c>
      <c r="J11" s="121">
        <v>567</v>
      </c>
      <c r="K11" s="124">
        <v>573</v>
      </c>
      <c r="L11" s="121">
        <v>2690</v>
      </c>
      <c r="M11" s="123">
        <v>2260</v>
      </c>
      <c r="N11" s="121">
        <v>869</v>
      </c>
      <c r="O11" s="124">
        <v>627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9"/>
      <c r="B12" s="7"/>
      <c r="C12" s="30" t="s">
        <v>54</v>
      </c>
      <c r="D12" s="43"/>
      <c r="E12" s="91" t="s">
        <v>45</v>
      </c>
      <c r="F12" s="70">
        <f>F11-F13</f>
        <v>22815</v>
      </c>
      <c r="G12" s="116">
        <v>20368</v>
      </c>
      <c r="H12" s="121">
        <v>56</v>
      </c>
      <c r="I12" s="117">
        <v>316</v>
      </c>
      <c r="J12" s="121">
        <v>567</v>
      </c>
      <c r="K12" s="118">
        <v>573</v>
      </c>
      <c r="L12" s="70">
        <v>2690</v>
      </c>
      <c r="M12" s="117">
        <v>2260</v>
      </c>
      <c r="N12" s="70">
        <v>869</v>
      </c>
      <c r="O12" s="118">
        <v>627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9"/>
      <c r="B13" s="8"/>
      <c r="C13" s="52" t="s">
        <v>55</v>
      </c>
      <c r="D13" s="53"/>
      <c r="E13" s="95" t="s">
        <v>46</v>
      </c>
      <c r="F13" s="68">
        <v>367</v>
      </c>
      <c r="G13" s="151">
        <v>6</v>
      </c>
      <c r="H13" s="119">
        <v>0</v>
      </c>
      <c r="I13" s="120">
        <v>0</v>
      </c>
      <c r="J13" s="119">
        <v>0</v>
      </c>
      <c r="K13" s="120">
        <v>0</v>
      </c>
      <c r="L13" s="68">
        <v>0</v>
      </c>
      <c r="M13" s="126">
        <v>0</v>
      </c>
      <c r="N13" s="68">
        <v>0</v>
      </c>
      <c r="O13" s="127">
        <v>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9"/>
      <c r="B14" s="44" t="s">
        <v>56</v>
      </c>
      <c r="C14" s="43"/>
      <c r="D14" s="43"/>
      <c r="E14" s="91" t="s">
        <v>154</v>
      </c>
      <c r="F14" s="69">
        <f aca="true" t="shared" si="0" ref="F14:O15">F9-F12</f>
        <v>-200</v>
      </c>
      <c r="G14" s="128">
        <f t="shared" si="0"/>
        <v>-846</v>
      </c>
      <c r="H14" s="69">
        <f t="shared" si="0"/>
        <v>14</v>
      </c>
      <c r="I14" s="128">
        <v>27</v>
      </c>
      <c r="J14" s="69">
        <f t="shared" si="0"/>
        <v>174</v>
      </c>
      <c r="K14" s="128">
        <f t="shared" si="0"/>
        <v>108</v>
      </c>
      <c r="L14" s="69">
        <f t="shared" si="0"/>
        <v>799</v>
      </c>
      <c r="M14" s="128">
        <v>668</v>
      </c>
      <c r="N14" s="69">
        <f t="shared" si="0"/>
        <v>188</v>
      </c>
      <c r="O14" s="128">
        <f t="shared" si="0"/>
        <v>59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9"/>
      <c r="B15" s="44" t="s">
        <v>57</v>
      </c>
      <c r="C15" s="43"/>
      <c r="D15" s="43"/>
      <c r="E15" s="91" t="s">
        <v>155</v>
      </c>
      <c r="F15" s="69">
        <f t="shared" si="0"/>
        <v>-367</v>
      </c>
      <c r="G15" s="128">
        <f t="shared" si="0"/>
        <v>-6</v>
      </c>
      <c r="H15" s="69">
        <f t="shared" si="0"/>
        <v>0</v>
      </c>
      <c r="I15" s="128">
        <v>0</v>
      </c>
      <c r="J15" s="69">
        <f t="shared" si="0"/>
        <v>0</v>
      </c>
      <c r="K15" s="128">
        <f t="shared" si="0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9"/>
      <c r="B16" s="44" t="s">
        <v>58</v>
      </c>
      <c r="C16" s="43"/>
      <c r="D16" s="43"/>
      <c r="E16" s="91" t="s">
        <v>156</v>
      </c>
      <c r="F16" s="69">
        <f aca="true" t="shared" si="1" ref="F16:O16">F8-F11</f>
        <v>-567</v>
      </c>
      <c r="G16" s="128">
        <f t="shared" si="1"/>
        <v>-852</v>
      </c>
      <c r="H16" s="69">
        <f t="shared" si="1"/>
        <v>14</v>
      </c>
      <c r="I16" s="128">
        <v>27</v>
      </c>
      <c r="J16" s="69">
        <f t="shared" si="1"/>
        <v>174</v>
      </c>
      <c r="K16" s="128">
        <f t="shared" si="1"/>
        <v>108</v>
      </c>
      <c r="L16" s="69">
        <f t="shared" si="1"/>
        <v>799</v>
      </c>
      <c r="M16" s="128">
        <f t="shared" si="1"/>
        <v>668</v>
      </c>
      <c r="N16" s="69">
        <f t="shared" si="1"/>
        <v>188</v>
      </c>
      <c r="O16" s="128">
        <f t="shared" si="1"/>
        <v>59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9"/>
      <c r="B17" s="44" t="s">
        <v>59</v>
      </c>
      <c r="C17" s="43"/>
      <c r="D17" s="43"/>
      <c r="E17" s="34"/>
      <c r="F17" s="205">
        <v>908</v>
      </c>
      <c r="G17" s="206">
        <v>15974</v>
      </c>
      <c r="H17" s="119">
        <v>0</v>
      </c>
      <c r="I17" s="120">
        <v>0</v>
      </c>
      <c r="J17" s="70">
        <v>0</v>
      </c>
      <c r="K17" s="118">
        <v>0</v>
      </c>
      <c r="L17" s="70">
        <v>0</v>
      </c>
      <c r="M17" s="117">
        <v>0</v>
      </c>
      <c r="N17" s="119">
        <v>0</v>
      </c>
      <c r="O17" s="129">
        <v>0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0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9" t="s">
        <v>84</v>
      </c>
      <c r="B19" s="50" t="s">
        <v>61</v>
      </c>
      <c r="C19" s="51"/>
      <c r="D19" s="51"/>
      <c r="E19" s="96"/>
      <c r="F19" s="65">
        <v>2751</v>
      </c>
      <c r="G19" s="135">
        <v>3240</v>
      </c>
      <c r="H19" s="66">
        <v>61</v>
      </c>
      <c r="I19" s="136">
        <v>0</v>
      </c>
      <c r="J19" s="66">
        <v>159</v>
      </c>
      <c r="K19" s="137">
        <v>0</v>
      </c>
      <c r="L19" s="66">
        <v>92</v>
      </c>
      <c r="M19" s="136">
        <v>100</v>
      </c>
      <c r="N19" s="66">
        <v>215</v>
      </c>
      <c r="O19" s="137">
        <v>684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9"/>
      <c r="B20" s="19"/>
      <c r="C20" s="30" t="s">
        <v>62</v>
      </c>
      <c r="D20" s="43"/>
      <c r="E20" s="91"/>
      <c r="F20" s="69">
        <v>917</v>
      </c>
      <c r="G20" s="128">
        <v>576</v>
      </c>
      <c r="H20" s="70">
        <v>0</v>
      </c>
      <c r="I20" s="117">
        <v>0</v>
      </c>
      <c r="J20" s="70">
        <v>0</v>
      </c>
      <c r="K20" s="120">
        <v>0</v>
      </c>
      <c r="L20" s="70">
        <v>0</v>
      </c>
      <c r="M20" s="117">
        <v>0</v>
      </c>
      <c r="N20" s="70">
        <v>0</v>
      </c>
      <c r="O20" s="118">
        <v>0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9"/>
      <c r="B21" s="9" t="s">
        <v>63</v>
      </c>
      <c r="C21" s="63"/>
      <c r="D21" s="63"/>
      <c r="E21" s="90" t="s">
        <v>157</v>
      </c>
      <c r="F21" s="138">
        <v>2751</v>
      </c>
      <c r="G21" s="139">
        <v>3240</v>
      </c>
      <c r="H21" s="121">
        <v>61</v>
      </c>
      <c r="I21" s="123">
        <v>0</v>
      </c>
      <c r="J21" s="121">
        <v>159</v>
      </c>
      <c r="K21" s="124">
        <v>0</v>
      </c>
      <c r="L21" s="121">
        <v>92</v>
      </c>
      <c r="M21" s="123">
        <v>100</v>
      </c>
      <c r="N21" s="121">
        <v>215</v>
      </c>
      <c r="O21" s="124">
        <v>684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9"/>
      <c r="B22" s="50" t="s">
        <v>64</v>
      </c>
      <c r="C22" s="51"/>
      <c r="D22" s="51"/>
      <c r="E22" s="96" t="s">
        <v>158</v>
      </c>
      <c r="F22" s="65">
        <v>3567</v>
      </c>
      <c r="G22" s="135">
        <v>4206</v>
      </c>
      <c r="H22" s="66">
        <v>395</v>
      </c>
      <c r="I22" s="136">
        <v>693</v>
      </c>
      <c r="J22" s="66">
        <v>666</v>
      </c>
      <c r="K22" s="137">
        <v>509</v>
      </c>
      <c r="L22" s="66">
        <v>1185</v>
      </c>
      <c r="M22" s="136">
        <v>997</v>
      </c>
      <c r="N22" s="66">
        <v>568</v>
      </c>
      <c r="O22" s="137">
        <v>801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9"/>
      <c r="B23" s="7" t="s">
        <v>65</v>
      </c>
      <c r="C23" s="52" t="s">
        <v>66</v>
      </c>
      <c r="D23" s="53"/>
      <c r="E23" s="95"/>
      <c r="F23" s="67">
        <v>1986</v>
      </c>
      <c r="G23" s="125">
        <v>2366</v>
      </c>
      <c r="H23" s="68">
        <v>0</v>
      </c>
      <c r="I23" s="126">
        <v>0</v>
      </c>
      <c r="J23" s="68">
        <v>31</v>
      </c>
      <c r="K23" s="127">
        <v>28</v>
      </c>
      <c r="L23" s="68">
        <v>753</v>
      </c>
      <c r="M23" s="126">
        <v>775</v>
      </c>
      <c r="N23" s="68">
        <v>0</v>
      </c>
      <c r="O23" s="127">
        <v>0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9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-816</v>
      </c>
      <c r="G24" s="128">
        <f t="shared" si="2"/>
        <v>-966</v>
      </c>
      <c r="H24" s="69">
        <f t="shared" si="2"/>
        <v>-334</v>
      </c>
      <c r="I24" s="128">
        <f t="shared" si="2"/>
        <v>-693</v>
      </c>
      <c r="J24" s="69">
        <f t="shared" si="2"/>
        <v>-507</v>
      </c>
      <c r="K24" s="128">
        <f t="shared" si="2"/>
        <v>-509</v>
      </c>
      <c r="L24" s="69">
        <f t="shared" si="2"/>
        <v>-1093</v>
      </c>
      <c r="M24" s="128">
        <f t="shared" si="2"/>
        <v>-897</v>
      </c>
      <c r="N24" s="69">
        <f t="shared" si="2"/>
        <v>-353</v>
      </c>
      <c r="O24" s="128">
        <f t="shared" si="2"/>
        <v>-117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9"/>
      <c r="B25" s="101" t="s">
        <v>67</v>
      </c>
      <c r="C25" s="53"/>
      <c r="D25" s="53"/>
      <c r="E25" s="301" t="s">
        <v>161</v>
      </c>
      <c r="F25" s="282">
        <v>816</v>
      </c>
      <c r="G25" s="275">
        <v>966</v>
      </c>
      <c r="H25" s="273">
        <v>334</v>
      </c>
      <c r="I25" s="275">
        <v>693</v>
      </c>
      <c r="J25" s="273">
        <v>507</v>
      </c>
      <c r="K25" s="275">
        <v>509</v>
      </c>
      <c r="L25" s="273">
        <v>1093</v>
      </c>
      <c r="M25" s="275">
        <v>897</v>
      </c>
      <c r="N25" s="273">
        <v>353</v>
      </c>
      <c r="O25" s="275">
        <v>117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9"/>
      <c r="B26" s="9" t="s">
        <v>68</v>
      </c>
      <c r="C26" s="63"/>
      <c r="D26" s="63"/>
      <c r="E26" s="302"/>
      <c r="F26" s="283"/>
      <c r="G26" s="276"/>
      <c r="H26" s="274"/>
      <c r="I26" s="276"/>
      <c r="J26" s="274"/>
      <c r="K26" s="276"/>
      <c r="L26" s="274"/>
      <c r="M26" s="276"/>
      <c r="N26" s="274"/>
      <c r="O26" s="27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00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93" t="s">
        <v>69</v>
      </c>
      <c r="B30" s="294"/>
      <c r="C30" s="294"/>
      <c r="D30" s="294"/>
      <c r="E30" s="295"/>
      <c r="F30" s="272" t="s">
        <v>257</v>
      </c>
      <c r="G30" s="271"/>
      <c r="H30" s="272" t="s">
        <v>258</v>
      </c>
      <c r="I30" s="271"/>
      <c r="J30" s="272" t="s">
        <v>259</v>
      </c>
      <c r="K30" s="271"/>
      <c r="L30" s="270"/>
      <c r="M30" s="271"/>
      <c r="N30" s="270"/>
      <c r="O30" s="271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96"/>
      <c r="B31" s="297"/>
      <c r="C31" s="297"/>
      <c r="D31" s="297"/>
      <c r="E31" s="298"/>
      <c r="F31" s="110" t="s">
        <v>244</v>
      </c>
      <c r="G31" s="38" t="s">
        <v>2</v>
      </c>
      <c r="H31" s="110" t="s">
        <v>244</v>
      </c>
      <c r="I31" s="38" t="s">
        <v>2</v>
      </c>
      <c r="J31" s="110" t="s">
        <v>244</v>
      </c>
      <c r="K31" s="38" t="s">
        <v>2</v>
      </c>
      <c r="L31" s="110" t="s">
        <v>244</v>
      </c>
      <c r="M31" s="38" t="s">
        <v>2</v>
      </c>
      <c r="N31" s="110" t="s">
        <v>244</v>
      </c>
      <c r="O31" s="204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7" t="s">
        <v>85</v>
      </c>
      <c r="B32" s="55" t="s">
        <v>50</v>
      </c>
      <c r="C32" s="56"/>
      <c r="D32" s="56"/>
      <c r="E32" s="15" t="s">
        <v>41</v>
      </c>
      <c r="F32" s="66">
        <v>95</v>
      </c>
      <c r="G32" s="148">
        <v>85</v>
      </c>
      <c r="H32" s="111">
        <v>494</v>
      </c>
      <c r="I32" s="113">
        <v>526</v>
      </c>
      <c r="J32" s="111">
        <v>954</v>
      </c>
      <c r="K32" s="114">
        <v>978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8"/>
      <c r="B33" s="8"/>
      <c r="C33" s="52" t="s">
        <v>70</v>
      </c>
      <c r="D33" s="53"/>
      <c r="E33" s="99"/>
      <c r="F33" s="68">
        <v>95</v>
      </c>
      <c r="G33" s="151">
        <v>85</v>
      </c>
      <c r="H33" s="68">
        <v>443</v>
      </c>
      <c r="I33" s="126">
        <v>408</v>
      </c>
      <c r="J33" s="68">
        <v>877</v>
      </c>
      <c r="K33" s="127">
        <v>888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8"/>
      <c r="B34" s="8"/>
      <c r="C34" s="24"/>
      <c r="D34" s="30" t="s">
        <v>71</v>
      </c>
      <c r="E34" s="94"/>
      <c r="F34" s="70">
        <v>95</v>
      </c>
      <c r="G34" s="116">
        <v>85</v>
      </c>
      <c r="H34" s="70">
        <v>441</v>
      </c>
      <c r="I34" s="117">
        <v>406</v>
      </c>
      <c r="J34" s="70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8"/>
      <c r="B35" s="10"/>
      <c r="C35" s="62" t="s">
        <v>72</v>
      </c>
      <c r="D35" s="63"/>
      <c r="E35" s="100"/>
      <c r="F35" s="121">
        <v>0</v>
      </c>
      <c r="G35" s="122">
        <v>0</v>
      </c>
      <c r="H35" s="121">
        <v>51</v>
      </c>
      <c r="I35" s="123">
        <v>41</v>
      </c>
      <c r="J35" s="152">
        <v>76</v>
      </c>
      <c r="K35" s="153">
        <v>90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8"/>
      <c r="B36" s="50" t="s">
        <v>53</v>
      </c>
      <c r="C36" s="51"/>
      <c r="D36" s="51"/>
      <c r="E36" s="15" t="s">
        <v>42</v>
      </c>
      <c r="F36" s="66">
        <v>77</v>
      </c>
      <c r="G36" s="148">
        <v>76</v>
      </c>
      <c r="H36" s="66">
        <v>485</v>
      </c>
      <c r="I36" s="136">
        <v>444</v>
      </c>
      <c r="J36" s="66">
        <v>921</v>
      </c>
      <c r="K36" s="137">
        <v>862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8"/>
      <c r="B37" s="8"/>
      <c r="C37" s="30" t="s">
        <v>73</v>
      </c>
      <c r="D37" s="43"/>
      <c r="E37" s="94"/>
      <c r="F37" s="70">
        <v>55</v>
      </c>
      <c r="G37" s="116">
        <v>50</v>
      </c>
      <c r="H37" s="70">
        <v>199</v>
      </c>
      <c r="I37" s="117">
        <v>105</v>
      </c>
      <c r="J37" s="70">
        <v>845</v>
      </c>
      <c r="K37" s="118">
        <v>773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8"/>
      <c r="B38" s="10"/>
      <c r="C38" s="30" t="s">
        <v>74</v>
      </c>
      <c r="D38" s="43"/>
      <c r="E38" s="94"/>
      <c r="F38" s="69">
        <v>22</v>
      </c>
      <c r="G38" s="128">
        <v>26</v>
      </c>
      <c r="H38" s="70">
        <v>387</v>
      </c>
      <c r="I38" s="117">
        <v>340</v>
      </c>
      <c r="J38" s="70">
        <v>76</v>
      </c>
      <c r="K38" s="153">
        <v>90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9"/>
      <c r="B39" s="11" t="s">
        <v>75</v>
      </c>
      <c r="C39" s="12"/>
      <c r="D39" s="12"/>
      <c r="E39" s="98" t="s">
        <v>165</v>
      </c>
      <c r="F39" s="73">
        <f aca="true" t="shared" si="4" ref="F39:O39">F32-F36</f>
        <v>18</v>
      </c>
      <c r="G39" s="140">
        <f t="shared" si="4"/>
        <v>9</v>
      </c>
      <c r="H39" s="73">
        <f t="shared" si="4"/>
        <v>9</v>
      </c>
      <c r="I39" s="140">
        <f t="shared" si="4"/>
        <v>82</v>
      </c>
      <c r="J39" s="73">
        <f t="shared" si="4"/>
        <v>33</v>
      </c>
      <c r="K39" s="140">
        <v>116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7" t="s">
        <v>86</v>
      </c>
      <c r="B40" s="50" t="s">
        <v>76</v>
      </c>
      <c r="C40" s="51"/>
      <c r="D40" s="51"/>
      <c r="E40" s="15" t="s">
        <v>44</v>
      </c>
      <c r="F40" s="65">
        <v>83</v>
      </c>
      <c r="G40" s="135">
        <v>90</v>
      </c>
      <c r="H40" s="66">
        <v>1838</v>
      </c>
      <c r="I40" s="136">
        <v>1758</v>
      </c>
      <c r="J40" s="66">
        <v>1088</v>
      </c>
      <c r="K40" s="137">
        <v>1591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80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305</v>
      </c>
      <c r="I41" s="153">
        <v>410</v>
      </c>
      <c r="J41" s="70">
        <v>148</v>
      </c>
      <c r="K41" s="118">
        <v>230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80"/>
      <c r="B42" s="50" t="s">
        <v>64</v>
      </c>
      <c r="C42" s="51"/>
      <c r="D42" s="51"/>
      <c r="E42" s="15" t="s">
        <v>45</v>
      </c>
      <c r="F42" s="65">
        <v>101</v>
      </c>
      <c r="G42" s="135">
        <v>99</v>
      </c>
      <c r="H42" s="66">
        <v>1847</v>
      </c>
      <c r="I42" s="136">
        <v>1840</v>
      </c>
      <c r="J42" s="66">
        <v>1088</v>
      </c>
      <c r="K42" s="137">
        <v>1591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80"/>
      <c r="B43" s="10"/>
      <c r="C43" s="30" t="s">
        <v>78</v>
      </c>
      <c r="D43" s="43"/>
      <c r="E43" s="94"/>
      <c r="F43" s="69">
        <v>101</v>
      </c>
      <c r="G43" s="128">
        <v>99</v>
      </c>
      <c r="H43" s="70">
        <v>1534</v>
      </c>
      <c r="I43" s="117">
        <v>1384</v>
      </c>
      <c r="J43" s="152">
        <v>380</v>
      </c>
      <c r="K43" s="153">
        <v>368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81"/>
      <c r="B44" s="47" t="s">
        <v>75</v>
      </c>
      <c r="C44" s="31"/>
      <c r="D44" s="31"/>
      <c r="E44" s="98" t="s">
        <v>166</v>
      </c>
      <c r="F44" s="130">
        <f aca="true" t="shared" si="5" ref="F44:O44">F40-F42</f>
        <v>-18</v>
      </c>
      <c r="G44" s="131">
        <f t="shared" si="5"/>
        <v>-9</v>
      </c>
      <c r="H44" s="130">
        <f>H40-H42</f>
        <v>-9</v>
      </c>
      <c r="I44" s="131">
        <f t="shared" si="5"/>
        <v>-82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84" t="s">
        <v>87</v>
      </c>
      <c r="B45" s="25" t="s">
        <v>79</v>
      </c>
      <c r="C45" s="20"/>
      <c r="D45" s="20"/>
      <c r="E45" s="97" t="s">
        <v>167</v>
      </c>
      <c r="F45" s="156">
        <f aca="true" t="shared" si="6" ref="F45:O45">F39+F44</f>
        <v>0</v>
      </c>
      <c r="G45" s="157">
        <f t="shared" si="6"/>
        <v>0</v>
      </c>
      <c r="H45" s="156">
        <f>H39+H44</f>
        <v>0</v>
      </c>
      <c r="I45" s="157">
        <f>I39+I44</f>
        <v>0</v>
      </c>
      <c r="J45" s="156">
        <f t="shared" si="6"/>
        <v>33</v>
      </c>
      <c r="K45" s="157">
        <f t="shared" si="6"/>
        <v>116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85"/>
      <c r="B46" s="44" t="s">
        <v>80</v>
      </c>
      <c r="C46" s="43"/>
      <c r="D46" s="43"/>
      <c r="E46" s="43"/>
      <c r="F46" s="154"/>
      <c r="G46" s="155"/>
      <c r="H46" s="152"/>
      <c r="I46" s="153"/>
      <c r="J46" s="152">
        <v>0</v>
      </c>
      <c r="K46" s="153">
        <v>0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85"/>
      <c r="B47" s="44" t="s">
        <v>81</v>
      </c>
      <c r="C47" s="43"/>
      <c r="D47" s="43"/>
      <c r="E47" s="43"/>
      <c r="F47" s="70"/>
      <c r="G47" s="116"/>
      <c r="H47" s="70"/>
      <c r="I47" s="117"/>
      <c r="J47" s="70">
        <v>1165</v>
      </c>
      <c r="K47" s="118">
        <v>1209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86"/>
      <c r="B48" s="47" t="s">
        <v>82</v>
      </c>
      <c r="C48" s="31"/>
      <c r="D48" s="31"/>
      <c r="E48" s="31"/>
      <c r="F48" s="74"/>
      <c r="G48" s="158"/>
      <c r="H48" s="74"/>
      <c r="I48" s="159"/>
      <c r="J48" s="74">
        <v>1165</v>
      </c>
      <c r="K48" s="160">
        <v>1209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25">
      <selection activeCell="F20" sqref="F20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07" t="s">
        <v>249</v>
      </c>
      <c r="D1" s="208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9"/>
      <c r="B5" s="209" t="s">
        <v>245</v>
      </c>
      <c r="C5" s="209"/>
      <c r="D5" s="209"/>
      <c r="H5" s="37"/>
      <c r="L5" s="37"/>
      <c r="N5" s="37" t="s">
        <v>170</v>
      </c>
    </row>
    <row r="6" spans="1:14" ht="15" customHeight="1">
      <c r="A6" s="210"/>
      <c r="B6" s="211"/>
      <c r="C6" s="211"/>
      <c r="D6" s="211"/>
      <c r="E6" s="307" t="s">
        <v>260</v>
      </c>
      <c r="F6" s="308"/>
      <c r="G6" s="307"/>
      <c r="H6" s="308"/>
      <c r="I6" s="212"/>
      <c r="J6" s="213"/>
      <c r="K6" s="307"/>
      <c r="L6" s="308"/>
      <c r="M6" s="307"/>
      <c r="N6" s="308"/>
    </row>
    <row r="7" spans="1:14" ht="15" customHeight="1">
      <c r="A7" s="59"/>
      <c r="B7" s="60"/>
      <c r="C7" s="60"/>
      <c r="D7" s="60"/>
      <c r="E7" s="214" t="s">
        <v>244</v>
      </c>
      <c r="F7" s="215" t="s">
        <v>2</v>
      </c>
      <c r="G7" s="214" t="s">
        <v>244</v>
      </c>
      <c r="H7" s="215" t="s">
        <v>2</v>
      </c>
      <c r="I7" s="214" t="s">
        <v>244</v>
      </c>
      <c r="J7" s="215" t="s">
        <v>2</v>
      </c>
      <c r="K7" s="214" t="s">
        <v>244</v>
      </c>
      <c r="L7" s="215" t="s">
        <v>2</v>
      </c>
      <c r="M7" s="214" t="s">
        <v>244</v>
      </c>
      <c r="N7" s="215" t="s">
        <v>2</v>
      </c>
    </row>
    <row r="8" spans="1:14" ht="18" customHeight="1">
      <c r="A8" s="261" t="s">
        <v>171</v>
      </c>
      <c r="B8" s="216" t="s">
        <v>172</v>
      </c>
      <c r="C8" s="217"/>
      <c r="D8" s="217"/>
      <c r="E8" s="218">
        <v>2</v>
      </c>
      <c r="F8" s="219">
        <v>2</v>
      </c>
      <c r="G8" s="218"/>
      <c r="H8" s="220"/>
      <c r="I8" s="218"/>
      <c r="J8" s="219"/>
      <c r="K8" s="218"/>
      <c r="L8" s="220"/>
      <c r="M8" s="218"/>
      <c r="N8" s="220"/>
    </row>
    <row r="9" spans="1:14" ht="18" customHeight="1">
      <c r="A9" s="262"/>
      <c r="B9" s="261" t="s">
        <v>173</v>
      </c>
      <c r="C9" s="178" t="s">
        <v>174</v>
      </c>
      <c r="D9" s="179"/>
      <c r="E9" s="221">
        <v>756</v>
      </c>
      <c r="F9" s="222">
        <v>756</v>
      </c>
      <c r="G9" s="221"/>
      <c r="H9" s="223"/>
      <c r="I9" s="221"/>
      <c r="J9" s="222"/>
      <c r="K9" s="221"/>
      <c r="L9" s="223"/>
      <c r="M9" s="221"/>
      <c r="N9" s="223"/>
    </row>
    <row r="10" spans="1:14" ht="18" customHeight="1">
      <c r="A10" s="262"/>
      <c r="B10" s="262"/>
      <c r="C10" s="44" t="s">
        <v>175</v>
      </c>
      <c r="D10" s="43"/>
      <c r="E10" s="224">
        <v>648</v>
      </c>
      <c r="F10" s="225">
        <v>648</v>
      </c>
      <c r="G10" s="224"/>
      <c r="H10" s="226"/>
      <c r="I10" s="224"/>
      <c r="J10" s="225"/>
      <c r="K10" s="224"/>
      <c r="L10" s="226"/>
      <c r="M10" s="224"/>
      <c r="N10" s="226"/>
    </row>
    <row r="11" spans="1:14" ht="18" customHeight="1">
      <c r="A11" s="262"/>
      <c r="B11" s="262"/>
      <c r="C11" s="44" t="s">
        <v>176</v>
      </c>
      <c r="D11" s="43"/>
      <c r="E11" s="224">
        <v>108</v>
      </c>
      <c r="F11" s="225">
        <v>108</v>
      </c>
      <c r="G11" s="224"/>
      <c r="H11" s="226"/>
      <c r="I11" s="224"/>
      <c r="J11" s="225"/>
      <c r="K11" s="224"/>
      <c r="L11" s="226"/>
      <c r="M11" s="224"/>
      <c r="N11" s="226"/>
    </row>
    <row r="12" spans="1:14" ht="18" customHeight="1">
      <c r="A12" s="262"/>
      <c r="B12" s="262"/>
      <c r="C12" s="44" t="s">
        <v>177</v>
      </c>
      <c r="D12" s="43"/>
      <c r="E12" s="224">
        <v>0</v>
      </c>
      <c r="F12" s="225">
        <v>0</v>
      </c>
      <c r="G12" s="224"/>
      <c r="H12" s="226"/>
      <c r="I12" s="224"/>
      <c r="J12" s="225"/>
      <c r="K12" s="224"/>
      <c r="L12" s="226"/>
      <c r="M12" s="224"/>
      <c r="N12" s="226"/>
    </row>
    <row r="13" spans="1:14" ht="18" customHeight="1">
      <c r="A13" s="262"/>
      <c r="B13" s="262"/>
      <c r="C13" s="44" t="s">
        <v>178</v>
      </c>
      <c r="D13" s="43"/>
      <c r="E13" s="224">
        <v>0</v>
      </c>
      <c r="F13" s="225">
        <v>0</v>
      </c>
      <c r="G13" s="224"/>
      <c r="H13" s="226"/>
      <c r="I13" s="224"/>
      <c r="J13" s="225"/>
      <c r="K13" s="224"/>
      <c r="L13" s="226"/>
      <c r="M13" s="224"/>
      <c r="N13" s="226"/>
    </row>
    <row r="14" spans="1:14" ht="18" customHeight="1">
      <c r="A14" s="263"/>
      <c r="B14" s="263"/>
      <c r="C14" s="47" t="s">
        <v>179</v>
      </c>
      <c r="D14" s="31"/>
      <c r="E14" s="227">
        <v>0</v>
      </c>
      <c r="F14" s="228">
        <v>0</v>
      </c>
      <c r="G14" s="227"/>
      <c r="H14" s="229"/>
      <c r="I14" s="227"/>
      <c r="J14" s="228"/>
      <c r="K14" s="227"/>
      <c r="L14" s="229"/>
      <c r="M14" s="227"/>
      <c r="N14" s="229"/>
    </row>
    <row r="15" spans="1:14" ht="18" customHeight="1">
      <c r="A15" s="304" t="s">
        <v>180</v>
      </c>
      <c r="B15" s="261" t="s">
        <v>181</v>
      </c>
      <c r="C15" s="178" t="s">
        <v>182</v>
      </c>
      <c r="D15" s="179"/>
      <c r="E15" s="230">
        <v>217</v>
      </c>
      <c r="F15" s="231">
        <v>448</v>
      </c>
      <c r="G15" s="230"/>
      <c r="H15" s="157"/>
      <c r="I15" s="230"/>
      <c r="J15" s="231"/>
      <c r="K15" s="230"/>
      <c r="L15" s="157"/>
      <c r="M15" s="230"/>
      <c r="N15" s="157"/>
    </row>
    <row r="16" spans="1:14" ht="18" customHeight="1">
      <c r="A16" s="262"/>
      <c r="B16" s="262"/>
      <c r="C16" s="44" t="s">
        <v>183</v>
      </c>
      <c r="D16" s="43"/>
      <c r="E16" s="70">
        <v>3856</v>
      </c>
      <c r="F16" s="117">
        <v>3760</v>
      </c>
      <c r="G16" s="70"/>
      <c r="H16" s="128"/>
      <c r="I16" s="70"/>
      <c r="J16" s="117"/>
      <c r="K16" s="70"/>
      <c r="L16" s="128"/>
      <c r="M16" s="70"/>
      <c r="N16" s="128"/>
    </row>
    <row r="17" spans="1:14" ht="18" customHeight="1">
      <c r="A17" s="262"/>
      <c r="B17" s="262"/>
      <c r="C17" s="44" t="s">
        <v>184</v>
      </c>
      <c r="D17" s="43"/>
      <c r="E17" s="70">
        <v>0</v>
      </c>
      <c r="F17" s="117">
        <v>0</v>
      </c>
      <c r="G17" s="70"/>
      <c r="H17" s="128"/>
      <c r="I17" s="70"/>
      <c r="J17" s="117"/>
      <c r="K17" s="70"/>
      <c r="L17" s="128"/>
      <c r="M17" s="70"/>
      <c r="N17" s="128"/>
    </row>
    <row r="18" spans="1:14" ht="18" customHeight="1">
      <c r="A18" s="262"/>
      <c r="B18" s="263"/>
      <c r="C18" s="47" t="s">
        <v>185</v>
      </c>
      <c r="D18" s="31"/>
      <c r="E18" s="73">
        <v>4073</v>
      </c>
      <c r="F18" s="232">
        <v>4208</v>
      </c>
      <c r="G18" s="73"/>
      <c r="H18" s="232"/>
      <c r="I18" s="73"/>
      <c r="J18" s="232"/>
      <c r="K18" s="73"/>
      <c r="L18" s="232"/>
      <c r="M18" s="73"/>
      <c r="N18" s="232"/>
    </row>
    <row r="19" spans="1:14" ht="18" customHeight="1">
      <c r="A19" s="262"/>
      <c r="B19" s="261" t="s">
        <v>186</v>
      </c>
      <c r="C19" s="178" t="s">
        <v>187</v>
      </c>
      <c r="D19" s="179"/>
      <c r="E19" s="156">
        <v>12</v>
      </c>
      <c r="F19" s="157">
        <v>52</v>
      </c>
      <c r="G19" s="156"/>
      <c r="H19" s="157"/>
      <c r="I19" s="156"/>
      <c r="J19" s="157"/>
      <c r="K19" s="156"/>
      <c r="L19" s="157"/>
      <c r="M19" s="156"/>
      <c r="N19" s="157"/>
    </row>
    <row r="20" spans="1:14" ht="18" customHeight="1">
      <c r="A20" s="262"/>
      <c r="B20" s="262"/>
      <c r="C20" s="44" t="s">
        <v>188</v>
      </c>
      <c r="D20" s="43"/>
      <c r="E20" s="69">
        <v>2371</v>
      </c>
      <c r="F20" s="128">
        <v>2471</v>
      </c>
      <c r="G20" s="69"/>
      <c r="H20" s="128"/>
      <c r="I20" s="69"/>
      <c r="J20" s="128"/>
      <c r="K20" s="69"/>
      <c r="L20" s="128"/>
      <c r="M20" s="69"/>
      <c r="N20" s="128"/>
    </row>
    <row r="21" spans="1:14" s="237" customFormat="1" ht="18" customHeight="1">
      <c r="A21" s="262"/>
      <c r="B21" s="262"/>
      <c r="C21" s="233" t="s">
        <v>189</v>
      </c>
      <c r="D21" s="234"/>
      <c r="E21" s="235">
        <v>2514</v>
      </c>
      <c r="F21" s="236">
        <v>2462</v>
      </c>
      <c r="G21" s="235"/>
      <c r="H21" s="236"/>
      <c r="I21" s="235"/>
      <c r="J21" s="236"/>
      <c r="K21" s="235"/>
      <c r="L21" s="236"/>
      <c r="M21" s="235"/>
      <c r="N21" s="236"/>
    </row>
    <row r="22" spans="1:14" ht="18" customHeight="1">
      <c r="A22" s="262"/>
      <c r="B22" s="263"/>
      <c r="C22" s="11" t="s">
        <v>190</v>
      </c>
      <c r="D22" s="12"/>
      <c r="E22" s="73">
        <v>4897</v>
      </c>
      <c r="F22" s="140">
        <v>4985</v>
      </c>
      <c r="G22" s="73"/>
      <c r="H22" s="140"/>
      <c r="I22" s="73"/>
      <c r="J22" s="140"/>
      <c r="K22" s="73"/>
      <c r="L22" s="140"/>
      <c r="M22" s="73"/>
      <c r="N22" s="140"/>
    </row>
    <row r="23" spans="1:14" ht="18" customHeight="1">
      <c r="A23" s="262"/>
      <c r="B23" s="261" t="s">
        <v>191</v>
      </c>
      <c r="C23" s="178" t="s">
        <v>192</v>
      </c>
      <c r="D23" s="179"/>
      <c r="E23" s="156">
        <v>756</v>
      </c>
      <c r="F23" s="157">
        <v>756</v>
      </c>
      <c r="G23" s="156"/>
      <c r="H23" s="157"/>
      <c r="I23" s="156"/>
      <c r="J23" s="157"/>
      <c r="K23" s="156"/>
      <c r="L23" s="157"/>
      <c r="M23" s="156"/>
      <c r="N23" s="157"/>
    </row>
    <row r="24" spans="1:14" ht="18" customHeight="1">
      <c r="A24" s="262"/>
      <c r="B24" s="262"/>
      <c r="C24" s="44" t="s">
        <v>193</v>
      </c>
      <c r="D24" s="43"/>
      <c r="E24" s="69">
        <v>-1580</v>
      </c>
      <c r="F24" s="128">
        <v>-1533</v>
      </c>
      <c r="G24" s="69"/>
      <c r="H24" s="128"/>
      <c r="I24" s="69"/>
      <c r="J24" s="128"/>
      <c r="K24" s="69"/>
      <c r="L24" s="128"/>
      <c r="M24" s="69"/>
      <c r="N24" s="128"/>
    </row>
    <row r="25" spans="1:14" ht="18" customHeight="1">
      <c r="A25" s="262"/>
      <c r="B25" s="262"/>
      <c r="C25" s="44" t="s">
        <v>194</v>
      </c>
      <c r="D25" s="43"/>
      <c r="E25" s="69">
        <v>0</v>
      </c>
      <c r="F25" s="128">
        <v>0</v>
      </c>
      <c r="G25" s="69"/>
      <c r="H25" s="128"/>
      <c r="I25" s="69"/>
      <c r="J25" s="128"/>
      <c r="K25" s="69"/>
      <c r="L25" s="128"/>
      <c r="M25" s="69"/>
      <c r="N25" s="128"/>
    </row>
    <row r="26" spans="1:14" ht="18" customHeight="1">
      <c r="A26" s="262"/>
      <c r="B26" s="263"/>
      <c r="C26" s="45" t="s">
        <v>195</v>
      </c>
      <c r="D26" s="46"/>
      <c r="E26" s="71">
        <v>-824</v>
      </c>
      <c r="F26" s="140">
        <v>-777</v>
      </c>
      <c r="G26" s="71"/>
      <c r="H26" s="140"/>
      <c r="I26" s="159"/>
      <c r="J26" s="140"/>
      <c r="K26" s="71"/>
      <c r="L26" s="140"/>
      <c r="M26" s="71"/>
      <c r="N26" s="140"/>
    </row>
    <row r="27" spans="1:14" ht="18" customHeight="1">
      <c r="A27" s="263"/>
      <c r="B27" s="47" t="s">
        <v>196</v>
      </c>
      <c r="C27" s="31"/>
      <c r="D27" s="31"/>
      <c r="E27" s="238">
        <v>4073</v>
      </c>
      <c r="F27" s="140">
        <v>4208</v>
      </c>
      <c r="G27" s="73"/>
      <c r="H27" s="140"/>
      <c r="I27" s="238"/>
      <c r="J27" s="140"/>
      <c r="K27" s="73"/>
      <c r="L27" s="140"/>
      <c r="M27" s="73"/>
      <c r="N27" s="140"/>
    </row>
    <row r="28" spans="1:14" ht="18" customHeight="1">
      <c r="A28" s="261" t="s">
        <v>197</v>
      </c>
      <c r="B28" s="261" t="s">
        <v>198</v>
      </c>
      <c r="C28" s="178" t="s">
        <v>199</v>
      </c>
      <c r="D28" s="239" t="s">
        <v>41</v>
      </c>
      <c r="E28" s="156">
        <v>171</v>
      </c>
      <c r="F28" s="157">
        <v>154</v>
      </c>
      <c r="G28" s="156"/>
      <c r="H28" s="157"/>
      <c r="I28" s="156"/>
      <c r="J28" s="157"/>
      <c r="K28" s="156"/>
      <c r="L28" s="157"/>
      <c r="M28" s="156"/>
      <c r="N28" s="157"/>
    </row>
    <row r="29" spans="1:14" ht="18" customHeight="1">
      <c r="A29" s="262"/>
      <c r="B29" s="262"/>
      <c r="C29" s="44" t="s">
        <v>200</v>
      </c>
      <c r="D29" s="240" t="s">
        <v>42</v>
      </c>
      <c r="E29" s="69">
        <v>136</v>
      </c>
      <c r="F29" s="128">
        <v>139</v>
      </c>
      <c r="G29" s="69"/>
      <c r="H29" s="128"/>
      <c r="I29" s="69"/>
      <c r="J29" s="128"/>
      <c r="K29" s="69"/>
      <c r="L29" s="128"/>
      <c r="M29" s="69"/>
      <c r="N29" s="128"/>
    </row>
    <row r="30" spans="1:14" ht="18" customHeight="1">
      <c r="A30" s="262"/>
      <c r="B30" s="262"/>
      <c r="C30" s="44" t="s">
        <v>201</v>
      </c>
      <c r="D30" s="240" t="s">
        <v>202</v>
      </c>
      <c r="E30" s="69">
        <v>38</v>
      </c>
      <c r="F30" s="128">
        <v>33</v>
      </c>
      <c r="G30" s="70"/>
      <c r="H30" s="128"/>
      <c r="I30" s="69"/>
      <c r="J30" s="128"/>
      <c r="K30" s="69"/>
      <c r="L30" s="128"/>
      <c r="M30" s="69"/>
      <c r="N30" s="128"/>
    </row>
    <row r="31" spans="1:15" ht="18" customHeight="1">
      <c r="A31" s="262"/>
      <c r="B31" s="262"/>
      <c r="C31" s="11" t="s">
        <v>203</v>
      </c>
      <c r="D31" s="241" t="s">
        <v>204</v>
      </c>
      <c r="E31" s="73">
        <f aca="true" t="shared" si="0" ref="E31:N31">E28-E29-E30</f>
        <v>-3</v>
      </c>
      <c r="F31" s="232">
        <f t="shared" si="0"/>
        <v>-18</v>
      </c>
      <c r="G31" s="73">
        <f t="shared" si="0"/>
        <v>0</v>
      </c>
      <c r="H31" s="232">
        <f t="shared" si="0"/>
        <v>0</v>
      </c>
      <c r="I31" s="73">
        <f t="shared" si="0"/>
        <v>0</v>
      </c>
      <c r="J31" s="242">
        <f t="shared" si="0"/>
        <v>0</v>
      </c>
      <c r="K31" s="73">
        <f t="shared" si="0"/>
        <v>0</v>
      </c>
      <c r="L31" s="242">
        <f t="shared" si="0"/>
        <v>0</v>
      </c>
      <c r="M31" s="73">
        <f t="shared" si="0"/>
        <v>0</v>
      </c>
      <c r="N31" s="232">
        <f t="shared" si="0"/>
        <v>0</v>
      </c>
      <c r="O31" s="7"/>
    </row>
    <row r="32" spans="1:14" ht="18" customHeight="1">
      <c r="A32" s="262"/>
      <c r="B32" s="262"/>
      <c r="C32" s="178" t="s">
        <v>205</v>
      </c>
      <c r="D32" s="239" t="s">
        <v>206</v>
      </c>
      <c r="E32" s="156">
        <v>0</v>
      </c>
      <c r="F32" s="157">
        <v>0</v>
      </c>
      <c r="G32" s="156"/>
      <c r="H32" s="157"/>
      <c r="I32" s="156"/>
      <c r="J32" s="157"/>
      <c r="K32" s="156"/>
      <c r="L32" s="157"/>
      <c r="M32" s="156"/>
      <c r="N32" s="157"/>
    </row>
    <row r="33" spans="1:14" ht="18" customHeight="1">
      <c r="A33" s="262"/>
      <c r="B33" s="262"/>
      <c r="C33" s="44" t="s">
        <v>207</v>
      </c>
      <c r="D33" s="240" t="s">
        <v>208</v>
      </c>
      <c r="E33" s="69">
        <v>0</v>
      </c>
      <c r="F33" s="128">
        <v>0</v>
      </c>
      <c r="G33" s="69"/>
      <c r="H33" s="128"/>
      <c r="I33" s="69"/>
      <c r="J33" s="128"/>
      <c r="K33" s="69"/>
      <c r="L33" s="128"/>
      <c r="M33" s="69"/>
      <c r="N33" s="128"/>
    </row>
    <row r="34" spans="1:14" ht="18" customHeight="1">
      <c r="A34" s="262"/>
      <c r="B34" s="263"/>
      <c r="C34" s="11" t="s">
        <v>209</v>
      </c>
      <c r="D34" s="241" t="s">
        <v>210</v>
      </c>
      <c r="E34" s="73">
        <f aca="true" t="shared" si="1" ref="E34:N34">E31+E32-E33</f>
        <v>-3</v>
      </c>
      <c r="F34" s="140">
        <f t="shared" si="1"/>
        <v>-18</v>
      </c>
      <c r="G34" s="73">
        <f t="shared" si="1"/>
        <v>0</v>
      </c>
      <c r="H34" s="140">
        <f t="shared" si="1"/>
        <v>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62"/>
      <c r="B35" s="261" t="s">
        <v>211</v>
      </c>
      <c r="C35" s="178" t="s">
        <v>212</v>
      </c>
      <c r="D35" s="239" t="s">
        <v>213</v>
      </c>
      <c r="E35" s="156">
        <v>0</v>
      </c>
      <c r="F35" s="157">
        <v>0</v>
      </c>
      <c r="G35" s="156"/>
      <c r="H35" s="157"/>
      <c r="I35" s="156"/>
      <c r="J35" s="157"/>
      <c r="K35" s="156"/>
      <c r="L35" s="157"/>
      <c r="M35" s="156"/>
      <c r="N35" s="157"/>
    </row>
    <row r="36" spans="1:14" ht="18" customHeight="1">
      <c r="A36" s="262"/>
      <c r="B36" s="262"/>
      <c r="C36" s="44" t="s">
        <v>214</v>
      </c>
      <c r="D36" s="240" t="s">
        <v>215</v>
      </c>
      <c r="E36" s="69">
        <v>1</v>
      </c>
      <c r="F36" s="128">
        <v>3</v>
      </c>
      <c r="G36" s="69"/>
      <c r="H36" s="128"/>
      <c r="I36" s="69"/>
      <c r="J36" s="128"/>
      <c r="K36" s="69"/>
      <c r="L36" s="128"/>
      <c r="M36" s="69"/>
      <c r="N36" s="128"/>
    </row>
    <row r="37" spans="1:14" ht="18" customHeight="1">
      <c r="A37" s="262"/>
      <c r="B37" s="262"/>
      <c r="C37" s="44" t="s">
        <v>216</v>
      </c>
      <c r="D37" s="240" t="s">
        <v>217</v>
      </c>
      <c r="E37" s="69">
        <f aca="true" t="shared" si="2" ref="E37:N37">E34+E35-E36</f>
        <v>-4</v>
      </c>
      <c r="F37" s="128">
        <f t="shared" si="2"/>
        <v>-21</v>
      </c>
      <c r="G37" s="69">
        <f t="shared" si="2"/>
        <v>0</v>
      </c>
      <c r="H37" s="128">
        <f t="shared" si="2"/>
        <v>0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62"/>
      <c r="B38" s="262"/>
      <c r="C38" s="44" t="s">
        <v>218</v>
      </c>
      <c r="D38" s="240" t="s">
        <v>219</v>
      </c>
      <c r="E38" s="69">
        <v>0</v>
      </c>
      <c r="F38" s="128">
        <v>0</v>
      </c>
      <c r="G38" s="69"/>
      <c r="H38" s="128"/>
      <c r="I38" s="69"/>
      <c r="J38" s="128"/>
      <c r="K38" s="69"/>
      <c r="L38" s="128"/>
      <c r="M38" s="69"/>
      <c r="N38" s="128"/>
    </row>
    <row r="39" spans="1:14" ht="18" customHeight="1">
      <c r="A39" s="262"/>
      <c r="B39" s="262"/>
      <c r="C39" s="44" t="s">
        <v>220</v>
      </c>
      <c r="D39" s="240" t="s">
        <v>221</v>
      </c>
      <c r="E39" s="69">
        <v>52</v>
      </c>
      <c r="F39" s="128">
        <v>56</v>
      </c>
      <c r="G39" s="69"/>
      <c r="H39" s="128"/>
      <c r="I39" s="69"/>
      <c r="J39" s="128"/>
      <c r="K39" s="69"/>
      <c r="L39" s="128"/>
      <c r="M39" s="69"/>
      <c r="N39" s="128"/>
    </row>
    <row r="40" spans="1:14" ht="18" customHeight="1">
      <c r="A40" s="262"/>
      <c r="B40" s="262"/>
      <c r="C40" s="44" t="s">
        <v>222</v>
      </c>
      <c r="D40" s="240" t="s">
        <v>223</v>
      </c>
      <c r="E40" s="69">
        <v>0</v>
      </c>
      <c r="F40" s="128">
        <v>0</v>
      </c>
      <c r="G40" s="69"/>
      <c r="H40" s="128"/>
      <c r="I40" s="69"/>
      <c r="J40" s="128"/>
      <c r="K40" s="69"/>
      <c r="L40" s="128"/>
      <c r="M40" s="69"/>
      <c r="N40" s="128"/>
    </row>
    <row r="41" spans="1:14" ht="18" customHeight="1">
      <c r="A41" s="262"/>
      <c r="B41" s="262"/>
      <c r="C41" s="189" t="s">
        <v>224</v>
      </c>
      <c r="D41" s="240" t="s">
        <v>225</v>
      </c>
      <c r="E41" s="69">
        <f aca="true" t="shared" si="3" ref="E41:N41">E34+E35-E36-E40</f>
        <v>-4</v>
      </c>
      <c r="F41" s="128">
        <f t="shared" si="3"/>
        <v>-21</v>
      </c>
      <c r="G41" s="69">
        <f t="shared" si="3"/>
        <v>0</v>
      </c>
      <c r="H41" s="128">
        <f t="shared" si="3"/>
        <v>0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62"/>
      <c r="B42" s="262"/>
      <c r="C42" s="305" t="s">
        <v>226</v>
      </c>
      <c r="D42" s="306"/>
      <c r="E42" s="70">
        <f aca="true" t="shared" si="4" ref="E42:N42">E37+E38-E39-E40</f>
        <v>-56</v>
      </c>
      <c r="F42" s="116">
        <f t="shared" si="4"/>
        <v>-77</v>
      </c>
      <c r="G42" s="70">
        <f t="shared" si="4"/>
        <v>0</v>
      </c>
      <c r="H42" s="116">
        <f t="shared" si="4"/>
        <v>0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62"/>
      <c r="B43" s="262"/>
      <c r="C43" s="44" t="s">
        <v>227</v>
      </c>
      <c r="D43" s="240" t="s">
        <v>228</v>
      </c>
      <c r="E43" s="69"/>
      <c r="F43" s="128"/>
      <c r="G43" s="69"/>
      <c r="H43" s="128"/>
      <c r="I43" s="69"/>
      <c r="J43" s="128"/>
      <c r="K43" s="69"/>
      <c r="L43" s="128"/>
      <c r="M43" s="69"/>
      <c r="N43" s="128"/>
    </row>
    <row r="44" spans="1:14" ht="18" customHeight="1">
      <c r="A44" s="263"/>
      <c r="B44" s="263"/>
      <c r="C44" s="11" t="s">
        <v>229</v>
      </c>
      <c r="D44" s="98" t="s">
        <v>230</v>
      </c>
      <c r="E44" s="73">
        <f aca="true" t="shared" si="5" ref="E44:N44">E41+E43</f>
        <v>-4</v>
      </c>
      <c r="F44" s="140">
        <f t="shared" si="5"/>
        <v>-21</v>
      </c>
      <c r="G44" s="73">
        <f t="shared" si="5"/>
        <v>0</v>
      </c>
      <c r="H44" s="140">
        <f t="shared" si="5"/>
        <v>0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3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162451</cp:lastModifiedBy>
  <cp:lastPrinted>2016-08-01T04:53:36Z</cp:lastPrinted>
  <dcterms:created xsi:type="dcterms:W3CDTF">1999-07-06T05:17:05Z</dcterms:created>
  <dcterms:modified xsi:type="dcterms:W3CDTF">2016-08-01T04:57:18Z</dcterms:modified>
  <cp:category/>
  <cp:version/>
  <cp:contentType/>
  <cp:contentStatus/>
</cp:coreProperties>
</file>